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Pesca 2024\"/>
    </mc:Choice>
  </mc:AlternateContent>
  <xr:revisionPtr revIDLastSave="0" documentId="13_ncr:1_{10EEC39A-FD4C-4548-AEB5-F613FDE99682}" xr6:coauthVersionLast="47" xr6:coauthVersionMax="47" xr10:uidLastSave="{00000000-0000-0000-0000-000000000000}"/>
  <bookViews>
    <workbookView xWindow="-25935" yWindow="885" windowWidth="21600" windowHeight="12705" xr2:uid="{E21CB24C-454C-441B-B90A-A6750FCEFA28}"/>
  </bookViews>
  <sheets>
    <sheet name="ÍNDEX" sheetId="47" r:id="rId1"/>
    <sheet name="1.1. Mol·luscs" sheetId="49" r:id="rId2"/>
    <sheet name="1.2. Crustacis" sheetId="48" r:id="rId3"/>
    <sheet name="1.3. Peixos" sheetId="50" r:id="rId4"/>
    <sheet name="2.1. Aqüicultura marina" sheetId="51" r:id="rId5"/>
    <sheet name="2.2. Aqüicultura continental" sheetId="52" r:id="rId6"/>
    <sheet name="3.1. Embarcacions" sheetId="53" r:id="rId7"/>
    <sheet name="3.2. Tripulacions" sheetId="5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54" l="1"/>
  <c r="H17" i="54" s="1"/>
  <c r="H15" i="54"/>
  <c r="H13" i="54"/>
  <c r="H12" i="54"/>
  <c r="H11" i="54"/>
  <c r="H10" i="54"/>
  <c r="G17" i="53"/>
  <c r="H17" i="53" s="1"/>
  <c r="H16" i="53"/>
  <c r="H15" i="53"/>
  <c r="H14" i="53"/>
  <c r="H13" i="53"/>
  <c r="H12" i="53"/>
  <c r="H11" i="53"/>
  <c r="H10" i="53"/>
  <c r="H14" i="52"/>
  <c r="H13" i="52"/>
  <c r="H12" i="52"/>
  <c r="H11" i="52"/>
  <c r="G4" i="52"/>
  <c r="F4" i="52"/>
  <c r="E4" i="52"/>
  <c r="D4" i="52"/>
  <c r="C4" i="52"/>
  <c r="L15" i="51" l="1"/>
  <c r="N15" i="51" s="1"/>
  <c r="K15" i="51"/>
  <c r="M15" i="51" s="1"/>
  <c r="I15" i="51"/>
  <c r="M14" i="51"/>
  <c r="N12" i="51"/>
  <c r="M11" i="51"/>
  <c r="N10" i="51"/>
  <c r="L4" i="51"/>
  <c r="K4" i="51"/>
  <c r="I4" i="51"/>
  <c r="J4" i="51" s="1"/>
  <c r="G4" i="51"/>
  <c r="H4" i="51" s="1"/>
  <c r="F4" i="51"/>
  <c r="E4" i="51"/>
  <c r="C4" i="51"/>
  <c r="D4" i="51" s="1"/>
  <c r="G26" i="50" l="1"/>
  <c r="H26" i="50" s="1"/>
  <c r="H25" i="50"/>
  <c r="H24" i="50"/>
  <c r="H23" i="50"/>
  <c r="H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H15" i="49" l="1"/>
  <c r="H14" i="49"/>
  <c r="H13" i="49"/>
  <c r="H12" i="49"/>
  <c r="H11" i="49"/>
  <c r="H10" i="49"/>
  <c r="G15" i="48"/>
  <c r="H15" i="48" s="1"/>
  <c r="H14" i="48"/>
  <c r="H13" i="48"/>
  <c r="H12" i="48"/>
  <c r="H11" i="48"/>
  <c r="H10" i="48"/>
</calcChain>
</file>

<file path=xl/sharedStrings.xml><?xml version="1.0" encoding="utf-8"?>
<sst xmlns="http://schemas.openxmlformats.org/spreadsheetml/2006/main" count="186" uniqueCount="81">
  <si>
    <t>Calamars</t>
  </si>
  <si>
    <t>Sípia</t>
  </si>
  <si>
    <t>Pops</t>
  </si>
  <si>
    <t>Pota</t>
  </si>
  <si>
    <t>Altres mol·luscs</t>
  </si>
  <si>
    <t>Captures</t>
  </si>
  <si>
    <t>MOL.LUSCS</t>
  </si>
  <si>
    <t>PRODUCCIÓ PESQUERA</t>
  </si>
  <si>
    <t>Total mol.luscs</t>
  </si>
  <si>
    <t>Kg</t>
  </si>
  <si>
    <t>%</t>
  </si>
  <si>
    <t>Diferència 
2024-2023</t>
  </si>
  <si>
    <t>ÍNDEX</t>
  </si>
  <si>
    <t>CRUSTACIS</t>
  </si>
  <si>
    <t>Gamba vermella</t>
  </si>
  <si>
    <t>Llagosta</t>
  </si>
  <si>
    <t>Escamerlà</t>
  </si>
  <si>
    <t>Altres gambes</t>
  </si>
  <si>
    <t>Crancs i altres</t>
  </si>
  <si>
    <t>Total crustacis</t>
  </si>
  <si>
    <t>PEIX</t>
  </si>
  <si>
    <t>Xucles i gerrets</t>
  </si>
  <si>
    <t>Molls</t>
  </si>
  <si>
    <t>Aladroc</t>
  </si>
  <si>
    <t>Rajades</t>
  </si>
  <si>
    <t>Serrà</t>
  </si>
  <si>
    <t>Sorells</t>
  </si>
  <si>
    <t xml:space="preserve">Cap roig </t>
  </si>
  <si>
    <t>Tonyina</t>
  </si>
  <si>
    <t xml:space="preserve">Sardina </t>
  </si>
  <si>
    <t>Llampuga</t>
  </si>
  <si>
    <t>Lluç</t>
  </si>
  <si>
    <t>Rap</t>
  </si>
  <si>
    <t xml:space="preserve">Sirviola/verderol </t>
  </si>
  <si>
    <t>Gall de Sant Pere</t>
  </si>
  <si>
    <t xml:space="preserve">Dèntol </t>
  </si>
  <si>
    <t>Altres peixos</t>
  </si>
  <si>
    <t>Total peix</t>
  </si>
  <si>
    <t>PRODUCCIÓ AQÜICULTURA</t>
  </si>
  <si>
    <t>Juvenils</t>
  </si>
  <si>
    <t>Cultivats</t>
  </si>
  <si>
    <t>u.</t>
  </si>
  <si>
    <t>Aqüicultura MARINA</t>
  </si>
  <si>
    <r>
      <t xml:space="preserve">Escopinya gravada </t>
    </r>
    <r>
      <rPr>
        <i/>
        <sz val="12"/>
        <rFont val="Tahoma"/>
        <family val="2"/>
      </rPr>
      <t>(Venus verrucosa)</t>
    </r>
  </si>
  <si>
    <r>
      <t xml:space="preserve">Llop </t>
    </r>
    <r>
      <rPr>
        <i/>
        <sz val="12"/>
        <rFont val="Tahoma"/>
        <family val="2"/>
      </rPr>
      <t>(Dicentrarchus labrax)</t>
    </r>
  </si>
  <si>
    <r>
      <t xml:space="preserve">Musclos </t>
    </r>
    <r>
      <rPr>
        <i/>
        <sz val="12"/>
        <rFont val="Tahoma"/>
        <family val="2"/>
      </rPr>
      <t>(Mytilus galloprovincialis)</t>
    </r>
  </si>
  <si>
    <r>
      <t xml:space="preserve">Corvina </t>
    </r>
    <r>
      <rPr>
        <i/>
        <sz val="12"/>
        <rFont val="Tahoma"/>
        <family val="2"/>
      </rPr>
      <t>(Argyrosomus regius)</t>
    </r>
  </si>
  <si>
    <r>
      <t xml:space="preserve">Orades </t>
    </r>
    <r>
      <rPr>
        <i/>
        <sz val="12"/>
        <rFont val="Tahoma"/>
        <family val="2"/>
      </rPr>
      <t>(Sparus aurata)</t>
    </r>
  </si>
  <si>
    <t>Total aqüicultura marina</t>
  </si>
  <si>
    <t>Aqüicultura CONTINENTAL</t>
  </si>
  <si>
    <r>
      <t xml:space="preserve">Carpa royal </t>
    </r>
    <r>
      <rPr>
        <i/>
        <sz val="12"/>
        <rFont val="Tahoma"/>
        <family val="2"/>
      </rPr>
      <t>(Cyprinus carpio)</t>
    </r>
  </si>
  <si>
    <t>-</t>
  </si>
  <si>
    <r>
      <t>Tenca (</t>
    </r>
    <r>
      <rPr>
        <i/>
        <sz val="12"/>
        <rFont val="Tahoma"/>
        <family val="2"/>
      </rPr>
      <t>Tinca tinca</t>
    </r>
    <r>
      <rPr>
        <sz val="12"/>
        <rFont val="Tahoma"/>
        <family val="2"/>
      </rPr>
      <t>)</t>
    </r>
  </si>
  <si>
    <r>
      <t xml:space="preserve">Carpa roja </t>
    </r>
    <r>
      <rPr>
        <i/>
        <sz val="12"/>
        <rFont val="Tahoma"/>
        <family val="2"/>
      </rPr>
      <t>(Carassius auratus)</t>
    </r>
  </si>
  <si>
    <r>
      <t xml:space="preserve">Ciprínids </t>
    </r>
    <r>
      <rPr>
        <i/>
        <sz val="12"/>
        <rFont val="Tahoma"/>
        <family val="2"/>
      </rPr>
      <t>(Ciprinidae)</t>
    </r>
  </si>
  <si>
    <t>EMBARCACIONS PESQUERES</t>
  </si>
  <si>
    <t>Embarcacions</t>
  </si>
  <si>
    <t>Nombre</t>
  </si>
  <si>
    <t>EMBARCACIONS</t>
  </si>
  <si>
    <t>Arrossegament</t>
  </si>
  <si>
    <t>Arts menors</t>
  </si>
  <si>
    <t>Encerclament</t>
  </si>
  <si>
    <t>Palangre de fons</t>
  </si>
  <si>
    <t>Palangre de superfície</t>
  </si>
  <si>
    <t>Mariscador</t>
  </si>
  <si>
    <t>Coralers</t>
  </si>
  <si>
    <t>Total embarcacions</t>
  </si>
  <si>
    <t>1.2. Crustacis</t>
  </si>
  <si>
    <t>1.3. Peixos</t>
  </si>
  <si>
    <t>2.1. Aqüicultura marina</t>
  </si>
  <si>
    <t>2.2. Aqüicultura continental</t>
  </si>
  <si>
    <t>3.1. Embarcacions</t>
  </si>
  <si>
    <t>1.1. Mol·luscs</t>
  </si>
  <si>
    <t>TRIPULACIONS PESQUERES</t>
  </si>
  <si>
    <t>Diferència 
2024-2024</t>
  </si>
  <si>
    <t>Tripulacions</t>
  </si>
  <si>
    <t>Total tripulacions</t>
  </si>
  <si>
    <t xml:space="preserve"> </t>
  </si>
  <si>
    <t>3.2. Tripulacions</t>
  </si>
  <si>
    <t>Sèries històriques</t>
  </si>
  <si>
    <t>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</si>
</sst>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€]_-;\-* #,##0.00\ [$€]_-;_-* &quot;-&quot;??\ [$€]_-;_-@_-"/>
  </numFmts>
  <fonts count="29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b/>
      <sz val="10"/>
      <name val="Arial"/>
      <family val="2"/>
    </font>
    <font>
      <sz val="12"/>
      <color theme="4"/>
      <name val="Tahoma"/>
      <family val="2"/>
    </font>
    <font>
      <b/>
      <sz val="12"/>
      <color theme="4"/>
      <name val="Tahoma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18"/>
      <name val="Arial"/>
      <family val="2"/>
    </font>
    <font>
      <b/>
      <sz val="18"/>
      <color theme="1"/>
      <name val="Noto Sans"/>
      <family val="2"/>
    </font>
    <font>
      <sz val="10"/>
      <color theme="0"/>
      <name val="Tahoma"/>
      <family val="2"/>
    </font>
    <font>
      <sz val="10"/>
      <color rgb="FFFFFFFF"/>
      <name val="Tahoma"/>
      <family val="2"/>
    </font>
    <font>
      <sz val="10"/>
      <color theme="0"/>
      <name val="Arial"/>
      <family val="2"/>
    </font>
    <font>
      <i/>
      <sz val="12"/>
      <name val="Tahoma"/>
      <family val="2"/>
    </font>
    <font>
      <sz val="12"/>
      <color rgb="FF00B0F0"/>
      <name val="Tahoma"/>
      <family val="2"/>
    </font>
    <font>
      <b/>
      <sz val="12"/>
      <color rgb="FF00B0F0"/>
      <name val="Tahoma"/>
      <family val="2"/>
    </font>
    <font>
      <sz val="11"/>
      <name val="Arial"/>
      <family val="2"/>
    </font>
    <font>
      <b/>
      <sz val="12"/>
      <color rgb="FFFF0000"/>
      <name val="Tahoma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i/>
      <u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0" borderId="0" xfId="0" applyFont="1"/>
    <xf numFmtId="0" fontId="4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right"/>
    </xf>
    <xf numFmtId="0" fontId="7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9" fontId="12" fillId="0" borderId="4" xfId="2" applyFont="1" applyFill="1" applyBorder="1" applyAlignment="1" applyProtection="1">
      <alignment vertical="center"/>
      <protection hidden="1"/>
    </xf>
    <xf numFmtId="9" fontId="9" fillId="0" borderId="12" xfId="2" applyFont="1" applyFill="1" applyBorder="1" applyAlignment="1" applyProtection="1">
      <alignment vertical="center"/>
      <protection hidden="1"/>
    </xf>
    <xf numFmtId="0" fontId="5" fillId="0" borderId="3" xfId="0" applyFont="1" applyBorder="1"/>
    <xf numFmtId="0" fontId="5" fillId="0" borderId="15" xfId="0" applyFont="1" applyBorder="1" applyAlignment="1" applyProtection="1">
      <alignment horizontal="center"/>
      <protection hidden="1"/>
    </xf>
    <xf numFmtId="0" fontId="5" fillId="0" borderId="3" xfId="0" applyFont="1" applyBorder="1" applyAlignment="1">
      <alignment vertical="center"/>
    </xf>
    <xf numFmtId="9" fontId="13" fillId="3" borderId="5" xfId="2" applyFont="1" applyFill="1" applyBorder="1" applyAlignment="1" applyProtection="1">
      <alignment vertical="center"/>
      <protection hidden="1"/>
    </xf>
    <xf numFmtId="0" fontId="4" fillId="2" borderId="7" xfId="0" applyFont="1" applyFill="1" applyBorder="1" applyAlignment="1">
      <alignment horizontal="left" vertical="center"/>
    </xf>
    <xf numFmtId="3" fontId="8" fillId="0" borderId="3" xfId="0" applyNumberFormat="1" applyFont="1" applyBorder="1" applyAlignment="1">
      <alignment horizontal="right"/>
    </xf>
    <xf numFmtId="9" fontId="9" fillId="0" borderId="4" xfId="2" applyFont="1" applyFill="1" applyBorder="1" applyAlignment="1" applyProtection="1">
      <alignment vertical="center"/>
      <protection hidden="1"/>
    </xf>
    <xf numFmtId="0" fontId="7" fillId="0" borderId="10" xfId="0" applyFont="1" applyBorder="1" applyAlignment="1">
      <alignment horizontal="left" vertical="center"/>
    </xf>
    <xf numFmtId="3" fontId="7" fillId="0" borderId="11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9" fontId="13" fillId="0" borderId="5" xfId="2" applyFont="1" applyFill="1" applyBorder="1" applyAlignment="1" applyProtection="1">
      <alignment vertical="center"/>
      <protection hidden="1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/>
    </xf>
    <xf numFmtId="9" fontId="15" fillId="0" borderId="4" xfId="2" applyFont="1" applyFill="1" applyBorder="1" applyAlignment="1" applyProtection="1">
      <alignment vertical="center"/>
      <protection hidden="1"/>
    </xf>
    <xf numFmtId="9" fontId="8" fillId="0" borderId="4" xfId="2" applyFont="1" applyFill="1" applyBorder="1" applyAlignment="1" applyProtection="1">
      <alignment vertical="center"/>
      <protection hidden="1"/>
    </xf>
    <xf numFmtId="0" fontId="16" fillId="0" borderId="0" xfId="0" applyFont="1"/>
    <xf numFmtId="0" fontId="16" fillId="0" borderId="0" xfId="0" applyFont="1" applyProtection="1">
      <protection hidden="1"/>
    </xf>
    <xf numFmtId="3" fontId="17" fillId="0" borderId="0" xfId="0" applyNumberFormat="1" applyFont="1" applyProtection="1">
      <protection hidden="1"/>
    </xf>
    <xf numFmtId="0" fontId="18" fillId="0" borderId="3" xfId="0" applyFont="1" applyBorder="1"/>
    <xf numFmtId="0" fontId="19" fillId="0" borderId="0" xfId="0" applyFont="1" applyAlignment="1">
      <alignment horizontal="center"/>
    </xf>
    <xf numFmtId="0" fontId="19" fillId="0" borderId="15" xfId="0" applyFont="1" applyBorder="1" applyAlignment="1" applyProtection="1">
      <alignment horizontal="center"/>
      <protection hidden="1"/>
    </xf>
    <xf numFmtId="0" fontId="20" fillId="0" borderId="0" xfId="0" applyFont="1"/>
    <xf numFmtId="0" fontId="4" fillId="3" borderId="0" xfId="0" applyFont="1" applyFill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3" fontId="8" fillId="0" borderId="1" xfId="4" applyNumberFormat="1" applyFont="1" applyBorder="1" applyAlignment="1">
      <alignment horizontal="right" vertical="center"/>
    </xf>
    <xf numFmtId="3" fontId="8" fillId="0" borderId="15" xfId="4" applyNumberFormat="1" applyFont="1" applyBorder="1" applyAlignment="1">
      <alignment horizontal="right" vertical="center"/>
    </xf>
    <xf numFmtId="3" fontId="8" fillId="0" borderId="3" xfId="4" applyNumberFormat="1" applyFont="1" applyBorder="1" applyAlignment="1">
      <alignment horizontal="right" vertical="center"/>
    </xf>
    <xf numFmtId="3" fontId="8" fillId="0" borderId="0" xfId="4" applyNumberFormat="1" applyFont="1" applyBorder="1" applyAlignment="1">
      <alignment horizontal="right" vertical="center"/>
    </xf>
    <xf numFmtId="3" fontId="8" fillId="0" borderId="3" xfId="4" applyNumberFormat="1" applyFont="1" applyFill="1" applyBorder="1" applyAlignment="1">
      <alignment horizontal="right" vertical="center"/>
    </xf>
    <xf numFmtId="3" fontId="8" fillId="0" borderId="0" xfId="4" applyNumberFormat="1" applyFont="1" applyFill="1" applyBorder="1" applyAlignment="1">
      <alignment horizontal="right" vertical="center"/>
    </xf>
    <xf numFmtId="9" fontId="9" fillId="0" borderId="14" xfId="2" applyFont="1" applyFill="1" applyBorder="1" applyAlignment="1" applyProtection="1">
      <alignment vertical="center"/>
      <protection hidden="1"/>
    </xf>
    <xf numFmtId="9" fontId="8" fillId="0" borderId="3" xfId="2" applyFont="1" applyFill="1" applyBorder="1" applyAlignment="1" applyProtection="1">
      <alignment vertical="center"/>
      <protection hidden="1"/>
    </xf>
    <xf numFmtId="0" fontId="0" fillId="0" borderId="15" xfId="0" applyBorder="1"/>
    <xf numFmtId="9" fontId="9" fillId="0" borderId="15" xfId="2" applyFont="1" applyFill="1" applyBorder="1" applyAlignment="1" applyProtection="1">
      <alignment vertical="center"/>
      <protection hidden="1"/>
    </xf>
    <xf numFmtId="9" fontId="22" fillId="0" borderId="18" xfId="2" applyFont="1" applyFill="1" applyBorder="1" applyAlignment="1" applyProtection="1">
      <alignment vertical="center"/>
      <protection hidden="1"/>
    </xf>
    <xf numFmtId="0" fontId="0" fillId="0" borderId="19" xfId="0" applyBorder="1"/>
    <xf numFmtId="3" fontId="7" fillId="3" borderId="11" xfId="0" applyNumberFormat="1" applyFont="1" applyFill="1" applyBorder="1" applyAlignment="1">
      <alignment horizontal="right" vertical="center"/>
    </xf>
    <xf numFmtId="3" fontId="7" fillId="3" borderId="20" xfId="0" applyNumberFormat="1" applyFont="1" applyFill="1" applyBorder="1" applyAlignment="1">
      <alignment horizontal="right" vertical="center"/>
    </xf>
    <xf numFmtId="3" fontId="7" fillId="3" borderId="21" xfId="0" applyNumberFormat="1" applyFont="1" applyFill="1" applyBorder="1" applyAlignment="1">
      <alignment horizontal="right" vertical="center"/>
    </xf>
    <xf numFmtId="9" fontId="23" fillId="3" borderId="16" xfId="2" applyFont="1" applyFill="1" applyBorder="1" applyAlignment="1" applyProtection="1">
      <alignment vertical="center"/>
      <protection hidden="1"/>
    </xf>
    <xf numFmtId="9" fontId="9" fillId="3" borderId="17" xfId="2" applyFont="1" applyFill="1" applyBorder="1" applyAlignment="1" applyProtection="1">
      <alignment vertical="center"/>
      <protection hidden="1"/>
    </xf>
    <xf numFmtId="0" fontId="24" fillId="0" borderId="0" xfId="0" applyFont="1"/>
    <xf numFmtId="0" fontId="18" fillId="0" borderId="0" xfId="0" applyFont="1"/>
    <xf numFmtId="0" fontId="18" fillId="0" borderId="15" xfId="0" applyFont="1" applyBorder="1" applyAlignment="1" applyProtection="1">
      <alignment horizontal="center"/>
      <protection hidden="1"/>
    </xf>
    <xf numFmtId="3" fontId="8" fillId="0" borderId="1" xfId="4" applyNumberFormat="1" applyFont="1" applyBorder="1" applyAlignment="1">
      <alignment horizontal="center" vertical="center"/>
    </xf>
    <xf numFmtId="2" fontId="8" fillId="0" borderId="1" xfId="4" applyNumberFormat="1" applyFont="1" applyBorder="1" applyAlignment="1">
      <alignment horizontal="center" vertical="center"/>
    </xf>
    <xf numFmtId="9" fontId="9" fillId="0" borderId="4" xfId="2" applyFont="1" applyFill="1" applyBorder="1" applyAlignment="1" applyProtection="1">
      <alignment horizontal="center" vertical="center"/>
      <protection hidden="1"/>
    </xf>
    <xf numFmtId="3" fontId="8" fillId="0" borderId="3" xfId="4" applyNumberFormat="1" applyFont="1" applyBorder="1" applyAlignment="1">
      <alignment horizontal="center" vertical="center"/>
    </xf>
    <xf numFmtId="1" fontId="8" fillId="0" borderId="3" xfId="4" applyNumberFormat="1" applyFont="1" applyBorder="1" applyAlignment="1">
      <alignment vertical="center"/>
    </xf>
    <xf numFmtId="3" fontId="8" fillId="0" borderId="3" xfId="4" applyNumberFormat="1" applyFont="1" applyBorder="1" applyAlignment="1">
      <alignment vertical="center"/>
    </xf>
    <xf numFmtId="9" fontId="8" fillId="0" borderId="12" xfId="2" applyFont="1" applyFill="1" applyBorder="1" applyAlignment="1" applyProtection="1">
      <alignment vertical="center"/>
      <protection hidden="1"/>
    </xf>
    <xf numFmtId="0" fontId="7" fillId="0" borderId="11" xfId="0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9" fontId="7" fillId="0" borderId="5" xfId="2" applyFont="1" applyFill="1" applyBorder="1" applyAlignment="1" applyProtection="1">
      <alignment vertical="center"/>
      <protection hidden="1"/>
    </xf>
    <xf numFmtId="0" fontId="7" fillId="0" borderId="0" xfId="0" applyFont="1" applyAlignment="1">
      <alignment vertical="center" wrapText="1"/>
    </xf>
    <xf numFmtId="9" fontId="25" fillId="3" borderId="5" xfId="2" applyFont="1" applyFill="1" applyBorder="1" applyAlignment="1" applyProtection="1">
      <alignment vertical="center"/>
      <protection hidden="1"/>
    </xf>
    <xf numFmtId="3" fontId="8" fillId="0" borderId="1" xfId="0" applyNumberFormat="1" applyFont="1" applyBorder="1" applyAlignment="1">
      <alignment horizontal="right"/>
    </xf>
    <xf numFmtId="9" fontId="15" fillId="0" borderId="4" xfId="2" applyFont="1" applyFill="1" applyBorder="1" applyAlignment="1" applyProtection="1">
      <alignment horizontal="center" vertical="center"/>
      <protection hidden="1"/>
    </xf>
    <xf numFmtId="9" fontId="15" fillId="0" borderId="12" xfId="2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6" fillId="6" borderId="22" xfId="0" applyFont="1" applyFill="1" applyBorder="1" applyAlignment="1">
      <alignment horizontal="center" vertical="center"/>
    </xf>
    <xf numFmtId="0" fontId="26" fillId="6" borderId="23" xfId="0" applyFont="1" applyFill="1" applyBorder="1" applyAlignment="1">
      <alignment horizontal="center" vertical="center"/>
    </xf>
    <xf numFmtId="0" fontId="28" fillId="5" borderId="23" xfId="5" applyFont="1" applyFill="1" applyBorder="1" applyAlignment="1">
      <alignment horizontal="left" vertical="center"/>
    </xf>
    <xf numFmtId="0" fontId="28" fillId="5" borderId="24" xfId="5" applyFont="1" applyFill="1" applyBorder="1" applyAlignment="1">
      <alignment horizontal="left" vertical="center"/>
    </xf>
  </cellXfs>
  <cellStyles count="6">
    <cellStyle name="Coma" xfId="4" builtinId="3"/>
    <cellStyle name="Enllaç" xfId="5" builtinId="8"/>
    <cellStyle name="Euro" xfId="3" xr:uid="{23613E9F-84A3-4A4D-9318-80729E83CFD5}"/>
    <cellStyle name="Normal" xfId="0" builtinId="0"/>
    <cellStyle name="Normal 2" xfId="1" xr:uid="{4E637637-697F-472F-9644-98CF46D5C0D4}"/>
    <cellStyle name="Percentatge" xfId="2" builtinId="5"/>
  </cellStyles>
  <dxfs count="0"/>
  <tableStyles count="0" defaultTableStyle="TableStyleMedium2" defaultPivotStyle="PivotStyleLight16"/>
  <colors>
    <mruColors>
      <color rgb="FFFFFF00"/>
      <color rgb="FFFF66FF"/>
      <color rgb="FFFEF8F4"/>
      <color rgb="FFFFFFFF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CAPTURES: Tipus de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m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ol.luscs</a:t>
            </a:r>
          </a:p>
        </c:rich>
      </c:tx>
      <c:layout>
        <c:manualLayout>
          <c:xMode val="edge"/>
          <c:yMode val="edge"/>
          <c:x val="0.40735355242880938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'[1]1.Mol.luscs'!$B$10</c:f>
              <c:strCache>
                <c:ptCount val="1"/>
                <c:pt idx="0">
                  <c:v>Calamars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'[1]1.Mol.luscs'!$C$6:$G$6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'[1]1.Mol.luscs'!$C$10:$G$10</c:f>
              <c:numCache>
                <c:formatCode>General</c:formatCode>
                <c:ptCount val="5"/>
                <c:pt idx="0">
                  <c:v>104827.94300000003</c:v>
                </c:pt>
                <c:pt idx="1">
                  <c:v>101175.58</c:v>
                </c:pt>
                <c:pt idx="2">
                  <c:v>71954.170000000013</c:v>
                </c:pt>
                <c:pt idx="3">
                  <c:v>73041.635000000009</c:v>
                </c:pt>
                <c:pt idx="4">
                  <c:v>114533.049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4-4FB9-95CE-49B5366FBCE9}"/>
            </c:ext>
          </c:extLst>
        </c:ser>
        <c:ser>
          <c:idx val="1"/>
          <c:order val="1"/>
          <c:tx>
            <c:strRef>
              <c:f>'[1]1.Mol.luscs'!$B$12</c:f>
              <c:strCache>
                <c:ptCount val="1"/>
                <c:pt idx="0">
                  <c:v>Sípia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'[1]1.Mol.luscs'!$C$6:$G$6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'[1]1.Mol.luscs'!$C$12:$G$12</c:f>
              <c:numCache>
                <c:formatCode>General</c:formatCode>
                <c:ptCount val="5"/>
                <c:pt idx="0">
                  <c:v>44534.850000000006</c:v>
                </c:pt>
                <c:pt idx="1">
                  <c:v>40565.94</c:v>
                </c:pt>
                <c:pt idx="2">
                  <c:v>35550.65</c:v>
                </c:pt>
                <c:pt idx="3">
                  <c:v>33330.03</c:v>
                </c:pt>
                <c:pt idx="4">
                  <c:v>45569.015000000007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4-4FB9-95CE-49B5366FBCE9}"/>
            </c:ext>
          </c:extLst>
        </c:ser>
        <c:ser>
          <c:idx val="2"/>
          <c:order val="2"/>
          <c:tx>
            <c:strRef>
              <c:f>'[1]1.Mol.luscs'!$B$11</c:f>
              <c:strCache>
                <c:ptCount val="1"/>
                <c:pt idx="0">
                  <c:v>Pops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'[1]1.Mol.luscs'!$C$6:$G$6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'[1]1.Mol.luscs'!$C$11:$G$11</c:f>
              <c:numCache>
                <c:formatCode>General</c:formatCode>
                <c:ptCount val="5"/>
                <c:pt idx="0">
                  <c:v>180733.86</c:v>
                </c:pt>
                <c:pt idx="1">
                  <c:v>118643.08</c:v>
                </c:pt>
                <c:pt idx="2">
                  <c:v>68845.799999999988</c:v>
                </c:pt>
                <c:pt idx="3">
                  <c:v>53506.714999999997</c:v>
                </c:pt>
                <c:pt idx="4">
                  <c:v>129684.43000000001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4-4FB9-95CE-49B5366FBCE9}"/>
            </c:ext>
          </c:extLst>
        </c:ser>
        <c:ser>
          <c:idx val="3"/>
          <c:order val="3"/>
          <c:tx>
            <c:strRef>
              <c:f>'[1]1.Mol.luscs'!$B$13</c:f>
              <c:strCache>
                <c:ptCount val="1"/>
                <c:pt idx="0">
                  <c:v>Pota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'[1]1.Mol.luscs'!$C$6:$G$6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'[1]1.Mol.luscs'!$C$13:$G$13</c:f>
              <c:numCache>
                <c:formatCode>General</c:formatCode>
                <c:ptCount val="5"/>
                <c:pt idx="0">
                  <c:v>18598.259999999998</c:v>
                </c:pt>
                <c:pt idx="1">
                  <c:v>30998.560000000005</c:v>
                </c:pt>
                <c:pt idx="2">
                  <c:v>24245.53</c:v>
                </c:pt>
                <c:pt idx="3">
                  <c:v>24293.98</c:v>
                </c:pt>
                <c:pt idx="4">
                  <c:v>48844.160000000011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34-4FB9-95CE-49B5366FB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kg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688334799273452"/>
          <c:y val="0.9082083544464844"/>
          <c:w val="0.33546395357266218"/>
          <c:h val="7.5076610576975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AQÜICULTURA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CONTINENTAL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Tipus d'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espècies criades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1395054288008933"/>
          <c:y val="3.28063938010218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'[5]5.Aqua cont '!$B$10</c:f>
              <c:strCache>
                <c:ptCount val="1"/>
                <c:pt idx="0">
                  <c:v>Carpa royal (Cyprinus carpio)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'[5]5.Aqua cont 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'[5]5.Aqua cont '!$C$10:$G$10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9BD9-4FC6-A798-EFD284D2EF7B}"/>
            </c:ext>
          </c:extLst>
        </c:ser>
        <c:ser>
          <c:idx val="2"/>
          <c:order val="1"/>
          <c:tx>
            <c:strRef>
              <c:f>'[5]5.Aqua cont '!$B$12</c:f>
              <c:strCache>
                <c:ptCount val="1"/>
                <c:pt idx="0">
                  <c:v>Carpa roja (Carassius auratus)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'[5]5.Aqua cont 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'[5]5.Aqua cont '!$C$12:$G$12</c:f>
              <c:numCache>
                <c:formatCode>General</c:formatCode>
                <c:ptCount val="5"/>
                <c:pt idx="0">
                  <c:v>125</c:v>
                </c:pt>
                <c:pt idx="1">
                  <c:v>100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9-4FC6-A798-EFD284D2EF7B}"/>
            </c:ext>
          </c:extLst>
        </c:ser>
        <c:ser>
          <c:idx val="3"/>
          <c:order val="2"/>
          <c:tx>
            <c:strRef>
              <c:f>'[5]5.Aqua cont '!$B$13</c:f>
              <c:strCache>
                <c:ptCount val="1"/>
                <c:pt idx="0">
                  <c:v>Ciprínids (Ciprinidae)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'[5]5.Aqua cont 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'[5]5.Aqua cont '!$C$13:$G$13</c:f>
              <c:numCache>
                <c:formatCode>General</c:formatCode>
                <c:ptCount val="5"/>
                <c:pt idx="0">
                  <c:v>270</c:v>
                </c:pt>
                <c:pt idx="1">
                  <c:v>150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9BD9-4FC6-A798-EFD284D2EF7B}"/>
            </c:ext>
          </c:extLst>
        </c:ser>
        <c:ser>
          <c:idx val="1"/>
          <c:order val="3"/>
          <c:tx>
            <c:strRef>
              <c:f>'[5]5.Aqua cont '!$B$11</c:f>
              <c:strCache>
                <c:ptCount val="1"/>
                <c:pt idx="0">
                  <c:v>Tenca (Tinca tinca)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'[5]5.Aqua cont 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'[5]5.Aqua cont '!$C$11:$G$11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550</c:v>
                </c:pt>
                <c:pt idx="3">
                  <c:v>550</c:v>
                </c:pt>
                <c:pt idx="4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D9-4FC6-A798-EFD284D2E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unitats de juvenils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EMBARCACIONS: Arrossegament </a:t>
            </a:r>
          </a:p>
        </c:rich>
      </c:tx>
      <c:layout>
        <c:manualLayout>
          <c:xMode val="edge"/>
          <c:yMode val="edge"/>
          <c:x val="0.40735355242880938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'[6]6. Barques'!$B$10</c:f>
              <c:strCache>
                <c:ptCount val="1"/>
                <c:pt idx="0">
                  <c:v>Arrossegament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'[6]6. Barques'!$C$6:$G$6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'[6]6. Barques'!$C$10:$G$10</c:f>
              <c:numCache>
                <c:formatCode>General</c:formatCode>
                <c:ptCount val="5"/>
                <c:pt idx="0">
                  <c:v>33</c:v>
                </c:pt>
                <c:pt idx="1">
                  <c:v>34</c:v>
                </c:pt>
                <c:pt idx="2">
                  <c:v>32</c:v>
                </c:pt>
                <c:pt idx="3">
                  <c:v>29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A-4CF8-B4F8-5B8DCB5B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'[6]6. Barques'!$B$11</c15:sqref>
                        </c15:formulaRef>
                      </c:ext>
                    </c:extLst>
                    <c:strCache>
                      <c:ptCount val="1"/>
                      <c:pt idx="0">
                        <c:v>Arts menors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44450"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'[6]6. Barques'!$C$6:$G$6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'[6]6. Barques'!$C$11:$G$11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230</c:v>
                      </c:pt>
                      <c:pt idx="1">
                        <c:v>217</c:v>
                      </c:pt>
                      <c:pt idx="2">
                        <c:v>222</c:v>
                      </c:pt>
                      <c:pt idx="3">
                        <c:v>211</c:v>
                      </c:pt>
                      <c:pt idx="4">
                        <c:v>221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EDA-4CF8-B4F8-5B8DCB5B7B51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nombre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EMBARCACIONS: Arts menors </a:t>
            </a:r>
          </a:p>
        </c:rich>
      </c:tx>
      <c:layout>
        <c:manualLayout>
          <c:xMode val="edge"/>
          <c:yMode val="edge"/>
          <c:x val="0.40735355242880938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'[6]6. Barques'!$B$11</c:f>
              <c:strCache>
                <c:ptCount val="1"/>
                <c:pt idx="0">
                  <c:v>Arts menors</c:v>
                </c:pt>
              </c:strCache>
            </c:strRef>
          </c:tx>
          <c:spPr>
            <a:solidFill>
              <a:schemeClr val="accent2"/>
            </a:solidFill>
            <a:ln w="44450">
              <a:noFill/>
            </a:ln>
            <a:effectLst/>
          </c:spPr>
          <c:invertIfNegative val="0"/>
          <c:cat>
            <c:numRef>
              <c:f>'[6]6. Barques'!$C$6:$G$6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'[6]6. Barques'!$C$11:$G$11</c:f>
              <c:numCache>
                <c:formatCode>General</c:formatCode>
                <c:ptCount val="5"/>
                <c:pt idx="0">
                  <c:v>230</c:v>
                </c:pt>
                <c:pt idx="1">
                  <c:v>217</c:v>
                </c:pt>
                <c:pt idx="2">
                  <c:v>222</c:v>
                </c:pt>
                <c:pt idx="3">
                  <c:v>211</c:v>
                </c:pt>
                <c:pt idx="4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6-47AB-AC2B-EFA5DE578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'[6]6. Barques'!$B$10</c15:sqref>
                        </c15:formulaRef>
                      </c:ext>
                    </c:extLst>
                    <c:strCache>
                      <c:ptCount val="1"/>
                      <c:pt idx="0">
                        <c:v>Arrossegament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'[6]6. Barques'!$C$6:$G$6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'[6]6. Barques'!$C$10:$G$10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33</c:v>
                      </c:pt>
                      <c:pt idx="1">
                        <c:v>34</c:v>
                      </c:pt>
                      <c:pt idx="2">
                        <c:v>32</c:v>
                      </c:pt>
                      <c:pt idx="3">
                        <c:v>29</c:v>
                      </c:pt>
                      <c:pt idx="4">
                        <c:v>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A46-47AB-AC2B-EFA5DE578173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nombre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TRIPULACIONS: Per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ti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pus d'embarcacions </a:t>
            </a:r>
          </a:p>
        </c:rich>
      </c:tx>
      <c:layout>
        <c:manualLayout>
          <c:xMode val="edge"/>
          <c:yMode val="edge"/>
          <c:x val="0.24947671386483977"/>
          <c:y val="2.1113364812821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'[7]7. Tripulacions'!$B$10</c:f>
              <c:strCache>
                <c:ptCount val="1"/>
                <c:pt idx="0">
                  <c:v>Arrossegament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'[7]7. Tripulacions'!$C$6:$G$6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'[7]7. Tripulacions'!$C$10:$G$10</c:f>
              <c:numCache>
                <c:formatCode>General</c:formatCode>
                <c:ptCount val="5"/>
                <c:pt idx="0">
                  <c:v>155</c:v>
                </c:pt>
                <c:pt idx="1">
                  <c:v>157</c:v>
                </c:pt>
                <c:pt idx="2">
                  <c:v>137</c:v>
                </c:pt>
                <c:pt idx="3">
                  <c:v>127</c:v>
                </c:pt>
                <c:pt idx="4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2-4DA9-B731-86B2B0A14E9E}"/>
            </c:ext>
          </c:extLst>
        </c:ser>
        <c:ser>
          <c:idx val="1"/>
          <c:order val="1"/>
          <c:tx>
            <c:strRef>
              <c:f>'[7]7. Tripulacions'!$B$11</c:f>
              <c:strCache>
                <c:ptCount val="1"/>
                <c:pt idx="0">
                  <c:v>Arts menors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'[7]7. Tripulacions'!$C$6:$G$6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'[7]7. Tripulacions'!$C$11:$G$11</c:f>
              <c:numCache>
                <c:formatCode>General</c:formatCode>
                <c:ptCount val="5"/>
                <c:pt idx="0">
                  <c:v>296</c:v>
                </c:pt>
                <c:pt idx="1">
                  <c:v>321</c:v>
                </c:pt>
                <c:pt idx="2">
                  <c:v>322</c:v>
                </c:pt>
                <c:pt idx="3">
                  <c:v>299</c:v>
                </c:pt>
                <c:pt idx="4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2-4DA9-B731-86B2B0A14E9E}"/>
            </c:ext>
          </c:extLst>
        </c:ser>
        <c:ser>
          <c:idx val="2"/>
          <c:order val="2"/>
          <c:tx>
            <c:strRef>
              <c:f>'[7]7. Tripulacions'!$B$12</c:f>
              <c:strCache>
                <c:ptCount val="1"/>
                <c:pt idx="0">
                  <c:v>Encerclament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'[7]7. Tripulacions'!$C$6:$G$6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'[7]7. Tripulacions'!$C$12:$G$12</c:f>
              <c:numCache>
                <c:formatCode>General</c:formatCode>
                <c:ptCount val="5"/>
                <c:pt idx="0">
                  <c:v>29</c:v>
                </c:pt>
                <c:pt idx="1">
                  <c:v>29</c:v>
                </c:pt>
                <c:pt idx="2">
                  <c:v>28</c:v>
                </c:pt>
                <c:pt idx="3">
                  <c:v>24</c:v>
                </c:pt>
                <c:pt idx="4">
                  <c:v>23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392-4DA9-B731-86B2B0A14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3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Tripulants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TRIPULACIONS: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Total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6167905599438144"/>
          <c:y val="2.40366216355816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54698148706575"/>
          <c:y val="0.10179543685311264"/>
          <c:w val="0.85988306097121581"/>
          <c:h val="0.6892951894114294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'[7]7. Tripulacions'!$B$17</c:f>
              <c:strCache>
                <c:ptCount val="1"/>
                <c:pt idx="0">
                  <c:v>Total tripulacions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'[7]7. Tripulacions'!$C$6:$G$6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'[7]7. Tripulacions'!$C$17:$G$17</c:f>
              <c:numCache>
                <c:formatCode>General</c:formatCode>
                <c:ptCount val="5"/>
                <c:pt idx="0">
                  <c:v>490</c:v>
                </c:pt>
                <c:pt idx="1">
                  <c:v>519</c:v>
                </c:pt>
                <c:pt idx="2">
                  <c:v>494</c:v>
                </c:pt>
                <c:pt idx="3">
                  <c:v>461</c:v>
                </c:pt>
                <c:pt idx="4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F-498C-9F26-69CA82169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Tripulants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2.0367498025483162E-2"/>
              <c:y val="0.36990460029766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CAPTURES: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Total mol.luscs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1572411110912194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54698148706575"/>
          <c:y val="0.10179543685311264"/>
          <c:w val="0.85988306097121581"/>
          <c:h val="0.68929518941142942"/>
        </c:manualLayout>
      </c:layout>
      <c:barChart>
        <c:barDir val="col"/>
        <c:grouping val="clustered"/>
        <c:varyColors val="0"/>
        <c:ser>
          <c:idx val="0"/>
          <c:order val="0"/>
          <c:tx>
            <c:v>Mol·luscs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'[1]1.Mol.luscs'!$C$6:$G$6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'[1]1.Mol.luscs'!$C$15:$G$15</c:f>
              <c:numCache>
                <c:formatCode>General</c:formatCode>
                <c:ptCount val="5"/>
                <c:pt idx="0">
                  <c:v>350525.76300000004</c:v>
                </c:pt>
                <c:pt idx="1">
                  <c:v>292963.11000000004</c:v>
                </c:pt>
                <c:pt idx="2">
                  <c:v>201817.9</c:v>
                </c:pt>
                <c:pt idx="3">
                  <c:v>185029.51</c:v>
                </c:pt>
                <c:pt idx="4">
                  <c:v>339334.25400000002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872-4322-A342-41A4BB04C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Kg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CAPTURES: Tipus de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crustacis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0735355242880938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'[2]2. Crustacis'!$B$10</c:f>
              <c:strCache>
                <c:ptCount val="1"/>
                <c:pt idx="0">
                  <c:v>Gamba vermella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'[2]2. Crustacis'!$C$6:$G$6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'[2]2. Crustacis'!$C$10:$G$10</c:f>
              <c:numCache>
                <c:formatCode>General</c:formatCode>
                <c:ptCount val="5"/>
                <c:pt idx="0">
                  <c:v>108668.30499999999</c:v>
                </c:pt>
                <c:pt idx="1">
                  <c:v>89924.849999999991</c:v>
                </c:pt>
                <c:pt idx="2">
                  <c:v>132001.72</c:v>
                </c:pt>
                <c:pt idx="3">
                  <c:v>124867.78</c:v>
                </c:pt>
                <c:pt idx="4">
                  <c:v>135756.68400000004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A-4CB7-8DB2-C298414C8C9C}"/>
            </c:ext>
          </c:extLst>
        </c:ser>
        <c:ser>
          <c:idx val="1"/>
          <c:order val="1"/>
          <c:tx>
            <c:strRef>
              <c:f>'[2]2. Crustacis'!$B$11</c:f>
              <c:strCache>
                <c:ptCount val="1"/>
                <c:pt idx="0">
                  <c:v>Llagosta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'[2]2. Crustacis'!$C$6:$G$6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'[2]2. Crustacis'!$C$11:$G$11</c:f>
              <c:numCache>
                <c:formatCode>General</c:formatCode>
                <c:ptCount val="5"/>
                <c:pt idx="0">
                  <c:v>33549.660000000003</c:v>
                </c:pt>
                <c:pt idx="1">
                  <c:v>50031.633999999998</c:v>
                </c:pt>
                <c:pt idx="2">
                  <c:v>49579.824000000001</c:v>
                </c:pt>
                <c:pt idx="3">
                  <c:v>42849.833999999988</c:v>
                </c:pt>
                <c:pt idx="4">
                  <c:v>45268.368999999992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A-4CB7-8DB2-C298414C8C9C}"/>
            </c:ext>
          </c:extLst>
        </c:ser>
        <c:ser>
          <c:idx val="2"/>
          <c:order val="2"/>
          <c:tx>
            <c:strRef>
              <c:f>'[2]2. Crustacis'!$B$12</c:f>
              <c:strCache>
                <c:ptCount val="1"/>
                <c:pt idx="0">
                  <c:v>Escamerlà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'[2]2. Crustacis'!$C$6:$G$6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'[2]2. Crustacis'!$C$12:$G$12</c:f>
              <c:numCache>
                <c:formatCode>General</c:formatCode>
                <c:ptCount val="5"/>
                <c:pt idx="0">
                  <c:v>21138.946</c:v>
                </c:pt>
                <c:pt idx="1">
                  <c:v>17078.376</c:v>
                </c:pt>
                <c:pt idx="2">
                  <c:v>13822.315000000001</c:v>
                </c:pt>
                <c:pt idx="3">
                  <c:v>8949.51</c:v>
                </c:pt>
                <c:pt idx="4">
                  <c:v>8499.1550000000007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A-4CB7-8DB2-C298414C8C9C}"/>
            </c:ext>
          </c:extLst>
        </c:ser>
        <c:ser>
          <c:idx val="5"/>
          <c:order val="3"/>
          <c:tx>
            <c:strRef>
              <c:f>'[2]2. Crustacis'!$B$13</c:f>
              <c:strCache>
                <c:ptCount val="1"/>
                <c:pt idx="0">
                  <c:v>Altres gambes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/>
          </c:spPr>
          <c:invertIfNegative val="0"/>
          <c:cat>
            <c:numRef>
              <c:f>'[2]2. Crustacis'!$C$6:$G$6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'[2]2. Crustacis'!$C$13:$G$13</c:f>
              <c:numCache>
                <c:formatCode>General</c:formatCode>
                <c:ptCount val="5"/>
                <c:pt idx="0">
                  <c:v>55869.319999999992</c:v>
                </c:pt>
                <c:pt idx="1">
                  <c:v>60042.645000000011</c:v>
                </c:pt>
                <c:pt idx="2">
                  <c:v>66238.790000000008</c:v>
                </c:pt>
                <c:pt idx="3">
                  <c:v>60850.999999999993</c:v>
                </c:pt>
                <c:pt idx="4">
                  <c:v>78794.883999999991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A-4CB7-8DB2-C298414C8C9C}"/>
            </c:ext>
          </c:extLst>
        </c:ser>
        <c:ser>
          <c:idx val="3"/>
          <c:order val="4"/>
          <c:tx>
            <c:strRef>
              <c:f>'[2]2. Crustacis'!$B$14</c:f>
              <c:strCache>
                <c:ptCount val="1"/>
                <c:pt idx="0">
                  <c:v>Crancs i altres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'[2]2. Crustacis'!$C$6:$G$6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'[2]2. Crustacis'!$C$14:$G$14</c:f>
              <c:numCache>
                <c:formatCode>General</c:formatCode>
                <c:ptCount val="5"/>
                <c:pt idx="0">
                  <c:v>34946.86</c:v>
                </c:pt>
                <c:pt idx="1">
                  <c:v>42151.93</c:v>
                </c:pt>
                <c:pt idx="2">
                  <c:v>54817.69000000001</c:v>
                </c:pt>
                <c:pt idx="3">
                  <c:v>44227</c:v>
                </c:pt>
                <c:pt idx="4">
                  <c:v>33892.49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A-4CB7-8DB2-C298414C8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Kg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CAPTURES: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Total crustacis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1572411110912194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54698148706575"/>
          <c:y val="0.10179543685311264"/>
          <c:w val="0.85988306097121581"/>
          <c:h val="0.6892951894114294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'[2]2. Crustacis'!$B$15</c:f>
              <c:strCache>
                <c:ptCount val="1"/>
                <c:pt idx="0">
                  <c:v>Total crustacis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'[2]2. Crustacis'!$C$6:$G$6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'[2]2. Crustacis'!$C$15:$G$15</c:f>
              <c:numCache>
                <c:formatCode>General</c:formatCode>
                <c:ptCount val="5"/>
                <c:pt idx="0">
                  <c:v>254173.09099999996</c:v>
                </c:pt>
                <c:pt idx="1">
                  <c:v>259229.435</c:v>
                </c:pt>
                <c:pt idx="2">
                  <c:v>316460.33900000004</c:v>
                </c:pt>
                <c:pt idx="3">
                  <c:v>281745.12400000001</c:v>
                </c:pt>
                <c:pt idx="4">
                  <c:v>302211.58199999999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1-4F4C-9418-80620F1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Kg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CAPTURES: Tipus de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peix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0735355242880938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'[3]3.Peix'!$B$10</c:f>
              <c:strCache>
                <c:ptCount val="1"/>
                <c:pt idx="0">
                  <c:v>Xucles i gerrets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'[3]3.Peix'!$C$6:$G$6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'[3]3.Peix'!$C$10:$G$10</c:f>
              <c:numCache>
                <c:formatCode>General</c:formatCode>
                <c:ptCount val="5"/>
                <c:pt idx="0">
                  <c:v>134689</c:v>
                </c:pt>
                <c:pt idx="1">
                  <c:v>145010.03</c:v>
                </c:pt>
                <c:pt idx="2">
                  <c:v>124220.03000000001</c:v>
                </c:pt>
                <c:pt idx="3">
                  <c:v>122271.05000000002</c:v>
                </c:pt>
                <c:pt idx="4">
                  <c:v>114782.55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7-49EA-8B2A-4B9281A90DF2}"/>
            </c:ext>
          </c:extLst>
        </c:ser>
        <c:ser>
          <c:idx val="1"/>
          <c:order val="1"/>
          <c:tx>
            <c:strRef>
              <c:f>'[3]3.Peix'!$B$11</c:f>
              <c:strCache>
                <c:ptCount val="1"/>
                <c:pt idx="0">
                  <c:v>Molls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'[3]3.Peix'!$C$6:$G$6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'[3]3.Peix'!$C$11:$G$11</c:f>
              <c:numCache>
                <c:formatCode>General</c:formatCode>
                <c:ptCount val="5"/>
                <c:pt idx="0">
                  <c:v>163169</c:v>
                </c:pt>
                <c:pt idx="1">
                  <c:v>140415.505</c:v>
                </c:pt>
                <c:pt idx="2">
                  <c:v>118735.67700000001</c:v>
                </c:pt>
                <c:pt idx="3">
                  <c:v>64918.974999999991</c:v>
                </c:pt>
                <c:pt idx="4">
                  <c:v>71667.259999999995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7-49EA-8B2A-4B9281A90DF2}"/>
            </c:ext>
          </c:extLst>
        </c:ser>
        <c:ser>
          <c:idx val="2"/>
          <c:order val="2"/>
          <c:tx>
            <c:strRef>
              <c:f>'[3]3.Peix'!$B$12</c:f>
              <c:strCache>
                <c:ptCount val="1"/>
                <c:pt idx="0">
                  <c:v>Aladroc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'[3]3.Peix'!$C$6:$G$6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'[3]3.Peix'!$C$12:$G$12</c:f>
              <c:numCache>
                <c:formatCode>General</c:formatCode>
                <c:ptCount val="5"/>
                <c:pt idx="0">
                  <c:v>144107</c:v>
                </c:pt>
                <c:pt idx="1">
                  <c:v>132261.29999999999</c:v>
                </c:pt>
                <c:pt idx="2">
                  <c:v>69185.399999999994</c:v>
                </c:pt>
                <c:pt idx="3">
                  <c:v>41253.550000000003</c:v>
                </c:pt>
                <c:pt idx="4">
                  <c:v>23456.3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E7-49EA-8B2A-4B9281A90DF2}"/>
            </c:ext>
          </c:extLst>
        </c:ser>
        <c:ser>
          <c:idx val="3"/>
          <c:order val="3"/>
          <c:tx>
            <c:strRef>
              <c:f>'[3]3.Peix'!$B$13</c:f>
              <c:strCache>
                <c:ptCount val="1"/>
                <c:pt idx="0">
                  <c:v>Rajades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'[3]3.Peix'!$C$6:$G$6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'[3]3.Peix'!$C$13:$G$13</c:f>
              <c:numCache>
                <c:formatCode>General</c:formatCode>
                <c:ptCount val="5"/>
                <c:pt idx="0">
                  <c:v>136759</c:v>
                </c:pt>
                <c:pt idx="1">
                  <c:v>128082.51000000001</c:v>
                </c:pt>
                <c:pt idx="2">
                  <c:v>112838.89999999997</c:v>
                </c:pt>
                <c:pt idx="3">
                  <c:v>105988.183</c:v>
                </c:pt>
                <c:pt idx="4">
                  <c:v>105773.01200000002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E7-49EA-8B2A-4B9281A90DF2}"/>
            </c:ext>
          </c:extLst>
        </c:ser>
        <c:ser>
          <c:idx val="4"/>
          <c:order val="4"/>
          <c:tx>
            <c:strRef>
              <c:f>'[3]3.Peix'!$B$14</c:f>
              <c:strCache>
                <c:ptCount val="1"/>
                <c:pt idx="0">
                  <c:v>Serrà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'[3]3.Peix'!$C$6:$G$6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'[3]3.Peix'!$C$14:$G$14</c:f>
              <c:numCache>
                <c:formatCode>General</c:formatCode>
                <c:ptCount val="5"/>
                <c:pt idx="0">
                  <c:v>69133</c:v>
                </c:pt>
                <c:pt idx="1">
                  <c:v>83203.790000000008</c:v>
                </c:pt>
                <c:pt idx="2">
                  <c:v>63311.141000000003</c:v>
                </c:pt>
                <c:pt idx="3">
                  <c:v>21737.370000000003</c:v>
                </c:pt>
                <c:pt idx="4">
                  <c:v>43482.820000000007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E7-49EA-8B2A-4B9281A90DF2}"/>
            </c:ext>
          </c:extLst>
        </c:ser>
        <c:ser>
          <c:idx val="5"/>
          <c:order val="5"/>
          <c:tx>
            <c:strRef>
              <c:f>'[3]3.Peix'!$B$15</c:f>
              <c:strCache>
                <c:ptCount val="1"/>
                <c:pt idx="0">
                  <c:v>Sorells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'[3]3.Peix'!$C$6:$G$6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'[3]3.Peix'!$C$15:$G$15</c:f>
              <c:numCache>
                <c:formatCode>General</c:formatCode>
                <c:ptCount val="5"/>
                <c:pt idx="0">
                  <c:v>82688</c:v>
                </c:pt>
                <c:pt idx="1">
                  <c:v>81726.490000000005</c:v>
                </c:pt>
                <c:pt idx="2">
                  <c:v>59636.739999999991</c:v>
                </c:pt>
                <c:pt idx="3">
                  <c:v>59673.750000000007</c:v>
                </c:pt>
                <c:pt idx="4">
                  <c:v>59522.239999999998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E7-49EA-8B2A-4B9281A90DF2}"/>
            </c:ext>
          </c:extLst>
        </c:ser>
        <c:ser>
          <c:idx val="6"/>
          <c:order val="6"/>
          <c:tx>
            <c:strRef>
              <c:f>'[3]3.Peix'!$B$16</c:f>
              <c:strCache>
                <c:ptCount val="1"/>
                <c:pt idx="0">
                  <c:v>Cap roig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'[3]3.Peix'!$C$6:$G$6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'[3]3.Peix'!$C$16:$G$16</c:f>
              <c:numCache>
                <c:formatCode>General</c:formatCode>
                <c:ptCount val="5"/>
                <c:pt idx="0">
                  <c:v>78324</c:v>
                </c:pt>
                <c:pt idx="1">
                  <c:v>76481.91</c:v>
                </c:pt>
                <c:pt idx="2">
                  <c:v>73682.565000000002</c:v>
                </c:pt>
                <c:pt idx="3">
                  <c:v>63147.441000000006</c:v>
                </c:pt>
                <c:pt idx="4">
                  <c:v>66132.587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E7-49EA-8B2A-4B9281A90DF2}"/>
            </c:ext>
          </c:extLst>
        </c:ser>
        <c:ser>
          <c:idx val="7"/>
          <c:order val="7"/>
          <c:tx>
            <c:strRef>
              <c:f>'[3]3.Peix'!$B$17</c:f>
              <c:strCache>
                <c:ptCount val="1"/>
                <c:pt idx="0">
                  <c:v>Tonyina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'[3]3.Peix'!$C$6:$G$6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'[3]3.Peix'!$C$17:$G$17</c:f>
              <c:numCache>
                <c:formatCode>General</c:formatCode>
                <c:ptCount val="5"/>
                <c:pt idx="0">
                  <c:v>85381</c:v>
                </c:pt>
                <c:pt idx="1">
                  <c:v>75290.84</c:v>
                </c:pt>
                <c:pt idx="2">
                  <c:v>49964.149999999994</c:v>
                </c:pt>
                <c:pt idx="3">
                  <c:v>57164.83</c:v>
                </c:pt>
                <c:pt idx="4">
                  <c:v>43821.159999999996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E7-49EA-8B2A-4B9281A90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kg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50000"/>
        <c:minorUnit val="1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CAPTURES: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Total peix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1572411110912194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6213006169210326"/>
          <c:y val="0.10179543685311264"/>
          <c:w val="0.80322290856878076"/>
          <c:h val="0.68929518941142942"/>
        </c:manualLayout>
      </c:layout>
      <c:barChart>
        <c:barDir val="col"/>
        <c:grouping val="clustered"/>
        <c:varyColors val="0"/>
        <c:ser>
          <c:idx val="5"/>
          <c:order val="0"/>
          <c:tx>
            <c:v>Peixos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'[3]3.Peix'!$C$6:$G$6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'[3]3.Peix'!$C$26:$G$26</c:f>
              <c:numCache>
                <c:formatCode>General</c:formatCode>
                <c:ptCount val="5"/>
                <c:pt idx="0">
                  <c:v>1891551.638</c:v>
                </c:pt>
                <c:pt idx="1">
                  <c:v>1685715.777</c:v>
                </c:pt>
                <c:pt idx="2">
                  <c:v>1385556.1960000002</c:v>
                </c:pt>
                <c:pt idx="3">
                  <c:v>1372612.1099999999</c:v>
                </c:pt>
                <c:pt idx="4">
                  <c:v>1491439.8969999999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3-432C-A78C-C3E0ADD73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Kg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400000"/>
        <c:minorUnit val="1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925850347442246"/>
          <c:y val="0.90499941748476476"/>
          <c:w val="0.13852178629348399"/>
          <c:h val="7.1200228133580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CAPTURES: Tipus de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peix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0735355242880938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'[3]3.Peix'!$B$18</c:f>
              <c:strCache>
                <c:ptCount val="1"/>
                <c:pt idx="0">
                  <c:v>Sardina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'[3]3.Peix'!$C$6:$G$6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'[3]3.Peix'!$C$18:$G$18</c:f>
              <c:numCache>
                <c:formatCode>General</c:formatCode>
                <c:ptCount val="5"/>
                <c:pt idx="0">
                  <c:v>86540</c:v>
                </c:pt>
                <c:pt idx="1">
                  <c:v>72130.430000000008</c:v>
                </c:pt>
                <c:pt idx="2">
                  <c:v>40790.300000000003</c:v>
                </c:pt>
                <c:pt idx="3">
                  <c:v>120874.05</c:v>
                </c:pt>
                <c:pt idx="4">
                  <c:v>236200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F-4A18-8D16-CA80E2C36B7F}"/>
            </c:ext>
          </c:extLst>
        </c:ser>
        <c:ser>
          <c:idx val="1"/>
          <c:order val="1"/>
          <c:tx>
            <c:strRef>
              <c:f>'[3]3.Peix'!$B$19</c:f>
              <c:strCache>
                <c:ptCount val="1"/>
                <c:pt idx="0">
                  <c:v>Llampuga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'[3]3.Peix'!$C$6:$G$6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'[3]3.Peix'!$C$19:$G$19</c:f>
              <c:numCache>
                <c:formatCode>General</c:formatCode>
                <c:ptCount val="5"/>
                <c:pt idx="0">
                  <c:v>112824</c:v>
                </c:pt>
                <c:pt idx="1">
                  <c:v>69702.14</c:v>
                </c:pt>
                <c:pt idx="2">
                  <c:v>108049.82999999997</c:v>
                </c:pt>
                <c:pt idx="3">
                  <c:v>101403</c:v>
                </c:pt>
                <c:pt idx="4">
                  <c:v>94080.510000000009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AF-4A18-8D16-CA80E2C36B7F}"/>
            </c:ext>
          </c:extLst>
        </c:ser>
        <c:ser>
          <c:idx val="3"/>
          <c:order val="2"/>
          <c:tx>
            <c:strRef>
              <c:f>'[3]3.Peix'!$B$20</c:f>
              <c:strCache>
                <c:ptCount val="1"/>
                <c:pt idx="0">
                  <c:v>Lluç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'[3]3.Peix'!$C$6:$G$6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'[3]3.Peix'!$C$20:$G$20</c:f>
              <c:numCache>
                <c:formatCode>General</c:formatCode>
                <c:ptCount val="5"/>
                <c:pt idx="0">
                  <c:v>53467</c:v>
                </c:pt>
                <c:pt idx="1">
                  <c:v>51625.030000000006</c:v>
                </c:pt>
                <c:pt idx="2">
                  <c:v>48832.000000000007</c:v>
                </c:pt>
                <c:pt idx="3">
                  <c:v>34337.250000000007</c:v>
                </c:pt>
                <c:pt idx="4">
                  <c:v>71127.3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AF-4A18-8D16-CA80E2C36B7F}"/>
            </c:ext>
          </c:extLst>
        </c:ser>
        <c:ser>
          <c:idx val="4"/>
          <c:order val="3"/>
          <c:tx>
            <c:strRef>
              <c:f>'[3]3.Peix'!$B$21</c:f>
              <c:strCache>
                <c:ptCount val="1"/>
                <c:pt idx="0">
                  <c:v>Rap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'[3]3.Peix'!$C$6:$G$6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'[3]3.Peix'!$C$21:$G$21</c:f>
              <c:numCache>
                <c:formatCode>General</c:formatCode>
                <c:ptCount val="5"/>
                <c:pt idx="0">
                  <c:v>49211</c:v>
                </c:pt>
                <c:pt idx="1">
                  <c:v>48595.11</c:v>
                </c:pt>
                <c:pt idx="2">
                  <c:v>33192.379999999997</c:v>
                </c:pt>
                <c:pt idx="3">
                  <c:v>28708.298000000003</c:v>
                </c:pt>
                <c:pt idx="4">
                  <c:v>25431.514999999996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AF-4A18-8D16-CA80E2C36B7F}"/>
            </c:ext>
          </c:extLst>
        </c:ser>
        <c:ser>
          <c:idx val="5"/>
          <c:order val="4"/>
          <c:tx>
            <c:strRef>
              <c:f>'[3]3.Peix'!$B$22</c:f>
              <c:strCache>
                <c:ptCount val="1"/>
                <c:pt idx="0">
                  <c:v>Sirviola/verderol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'[3]3.Peix'!$C$6:$G$6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'[3]3.Peix'!$C$22:$G$22</c:f>
              <c:numCache>
                <c:formatCode>General</c:formatCode>
                <c:ptCount val="5"/>
                <c:pt idx="0">
                  <c:v>48073</c:v>
                </c:pt>
                <c:pt idx="1">
                  <c:v>39774.849999999991</c:v>
                </c:pt>
                <c:pt idx="2">
                  <c:v>30290.610000000004</c:v>
                </c:pt>
                <c:pt idx="3">
                  <c:v>33256.504999999997</c:v>
                </c:pt>
                <c:pt idx="4">
                  <c:v>36502.079000000005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AF-4A18-8D16-CA80E2C36B7F}"/>
            </c:ext>
          </c:extLst>
        </c:ser>
        <c:ser>
          <c:idx val="6"/>
          <c:order val="5"/>
          <c:tx>
            <c:strRef>
              <c:f>'[3]3.Peix'!$B$23</c:f>
              <c:strCache>
                <c:ptCount val="1"/>
                <c:pt idx="0">
                  <c:v>Gall de Sant Pere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'[3]3.Peix'!$C$6:$G$6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'[3]3.Peix'!$C$23:$G$23</c:f>
              <c:numCache>
                <c:formatCode>General</c:formatCode>
                <c:ptCount val="5"/>
                <c:pt idx="0">
                  <c:v>30897</c:v>
                </c:pt>
                <c:pt idx="1">
                  <c:v>32157.411</c:v>
                </c:pt>
                <c:pt idx="2">
                  <c:v>25381.190000000002</c:v>
                </c:pt>
                <c:pt idx="3">
                  <c:v>24078.702999999998</c:v>
                </c:pt>
                <c:pt idx="4">
                  <c:v>23826.154999999999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AF-4A18-8D16-CA80E2C36B7F}"/>
            </c:ext>
          </c:extLst>
        </c:ser>
        <c:ser>
          <c:idx val="7"/>
          <c:order val="6"/>
          <c:tx>
            <c:strRef>
              <c:f>'[3]3.Peix'!$B$24</c:f>
              <c:strCache>
                <c:ptCount val="1"/>
                <c:pt idx="0">
                  <c:v>Dèntol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'[3]3.Peix'!$C$6:$G$6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'[3]3.Peix'!$C$24:$G$24</c:f>
              <c:numCache>
                <c:formatCode>General</c:formatCode>
                <c:ptCount val="5"/>
                <c:pt idx="0">
                  <c:v>21396</c:v>
                </c:pt>
                <c:pt idx="1">
                  <c:v>17114.54</c:v>
                </c:pt>
                <c:pt idx="2">
                  <c:v>17528.971000000001</c:v>
                </c:pt>
                <c:pt idx="3">
                  <c:v>20185.154999999999</c:v>
                </c:pt>
                <c:pt idx="4">
                  <c:v>17337.695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AF-4A18-8D16-CA80E2C36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Kg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50000"/>
        <c:minorUnit val="1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AQÜICULTURA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MARINA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Tipus d'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espècies cultivades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0735355242880938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'[4]4.Aqua mar '!$B$14</c:f>
              <c:strCache>
                <c:ptCount val="1"/>
                <c:pt idx="0">
                  <c:v>Orades (Sparus aurata)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9F8-44B0-8693-6AE1D02414FD}"/>
              </c:ext>
            </c:extLst>
          </c:dPt>
          <c:cat>
            <c:numRef>
              <c:f>('[4]4.Aqua mar '!$C$4,'[4]4.Aqua mar '!$E$4,'[4]4.Aqua mar '!$G$4,'[4]4.Aqua mar '!$I$4,'[4]4.Aqua mar 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('[4]4.Aqua mar '!$C$14,'[4]4.Aqua mar '!$E$14,'[4]4.Aqua mar '!$G$14,'[4]4.Aqua mar '!$I$14,'[4]4.Aqua mar '!$K$14)</c:f>
              <c:numCache>
                <c:formatCode>General</c:formatCode>
                <c:ptCount val="5"/>
                <c:pt idx="0">
                  <c:v>2363539</c:v>
                </c:pt>
                <c:pt idx="1">
                  <c:v>8179229</c:v>
                </c:pt>
                <c:pt idx="2">
                  <c:v>5978415</c:v>
                </c:pt>
                <c:pt idx="3">
                  <c:v>8588814</c:v>
                </c:pt>
                <c:pt idx="4">
                  <c:v>10478962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F8-44B0-8693-6AE1D02414FD}"/>
            </c:ext>
          </c:extLst>
        </c:ser>
        <c:ser>
          <c:idx val="1"/>
          <c:order val="2"/>
          <c:tx>
            <c:strRef>
              <c:f>'[4]4.Aqua mar '!$B$11</c:f>
              <c:strCache>
                <c:ptCount val="1"/>
                <c:pt idx="0">
                  <c:v>Llop (Dicentrarchus labrax)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('[4]4.Aqua mar '!$C$11,'[4]4.Aqua mar '!$E$11,'[4]4.Aqua mar '!$G$11,'[4]4.Aqua mar '!$I$11,'[4]4.Aqua mar '!$K$11)</c:f>
              <c:numCache>
                <c:formatCode>General</c:formatCode>
                <c:ptCount val="5"/>
                <c:pt idx="0">
                  <c:v>39955598</c:v>
                </c:pt>
                <c:pt idx="1">
                  <c:v>31525607</c:v>
                </c:pt>
                <c:pt idx="2">
                  <c:v>33766598</c:v>
                </c:pt>
                <c:pt idx="3">
                  <c:v>38445986</c:v>
                </c:pt>
                <c:pt idx="4">
                  <c:v>38267920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F8-44B0-8693-6AE1D0241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'[4]4.Aqua mar '!$B$13</c15:sqref>
                        </c15:formulaRef>
                      </c:ext>
                    </c:extLst>
                    <c:strCache>
                      <c:ptCount val="1"/>
                      <c:pt idx="0">
                        <c:v>Corvina (Argyrosomus regius)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('[4]4.Aqua mar '!$C$13,'[4]4.Aqua mar '!$E$13,'[4]4.Aqua mar '!$G$13,'[4]4.Aqua mar '!$I$13,'[4]4.Aqua mar '!$K$13)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3">
                        <c:v>232843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9F8-44B0-8693-6AE1D02414FD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45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unitats de juvenils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AQÜICULTURA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MARINA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Tipus d'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espècies cultivades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0735355242880938"/>
          <c:y val="2.403660019270527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'[4]4.Aqua mar '!$B$12</c:f>
              <c:strCache>
                <c:ptCount val="1"/>
                <c:pt idx="0">
                  <c:v>Musclos (Mytilus galloprovincialis)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('[4]4.Aqua mar '!$C$4,'[4]4.Aqua mar '!$E$4,'[4]4.Aqua mar '!$G$4,'[4]4.Aqua mar '!$I$4,'[4]4.Aqua mar 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('[4]4.Aqua mar '!$D$12,'[4]4.Aqua mar '!$F$12,'[4]4.Aqua mar '!$H$12,'[4]4.Aqua mar '!$J$12,'[4]4.Aqua mar '!$L$12)</c:f>
              <c:numCache>
                <c:formatCode>General</c:formatCode>
                <c:ptCount val="5"/>
                <c:pt idx="0">
                  <c:v>48090</c:v>
                </c:pt>
                <c:pt idx="1">
                  <c:v>111423</c:v>
                </c:pt>
                <c:pt idx="2">
                  <c:v>104205</c:v>
                </c:pt>
                <c:pt idx="3">
                  <c:v>80320</c:v>
                </c:pt>
                <c:pt idx="4">
                  <c:v>78680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14E-49CC-8D5C-178A2A2B1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kg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0000"/>
        <c:minorUnit val="500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showDLblsOverMax val="0"/>
    <c:extLst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773906</xdr:colOff>
      <xdr:row>22</xdr:row>
      <xdr:rowOff>74083</xdr:rowOff>
    </xdr:from>
    <xdr:to>
      <xdr:col>7</xdr:col>
      <xdr:colOff>107155</xdr:colOff>
      <xdr:row>49</xdr:row>
      <xdr:rowOff>84666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EE21E7-408B-4BCA-BD20-C8721FEE6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773907</xdr:colOff>
      <xdr:row>54</xdr:row>
      <xdr:rowOff>50080</xdr:rowOff>
    </xdr:from>
    <xdr:to>
      <xdr:col>7</xdr:col>
      <xdr:colOff>107156</xdr:colOff>
      <xdr:row>81</xdr:row>
      <xdr:rowOff>108288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7F4192A-2C21-4CB5-82B3-0A66AE2C2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773906</xdr:colOff>
      <xdr:row>19</xdr:row>
      <xdr:rowOff>121709</xdr:rowOff>
    </xdr:from>
    <xdr:to>
      <xdr:col>6</xdr:col>
      <xdr:colOff>1333499</xdr:colOff>
      <xdr:row>46</xdr:row>
      <xdr:rowOff>156105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AF6EDF8-98C5-4AA9-933B-85C6556D9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785813</xdr:colOff>
      <xdr:row>51</xdr:row>
      <xdr:rowOff>85799</xdr:rowOff>
    </xdr:from>
    <xdr:to>
      <xdr:col>6</xdr:col>
      <xdr:colOff>1345406</xdr:colOff>
      <xdr:row>78</xdr:row>
      <xdr:rowOff>144008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F1794AD-91D4-459C-AAA4-E212CC6F5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1017326</xdr:colOff>
      <xdr:row>26</xdr:row>
      <xdr:rowOff>273852</xdr:rowOff>
    </xdr:from>
    <xdr:to>
      <xdr:col>6</xdr:col>
      <xdr:colOff>910166</xdr:colOff>
      <xdr:row>49</xdr:row>
      <xdr:rowOff>128324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0B4EAB-B1A4-4DC9-8BF5-F4D17AEB0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1004858</xdr:colOff>
      <xdr:row>71</xdr:row>
      <xdr:rowOff>79200</xdr:rowOff>
    </xdr:from>
    <xdr:to>
      <xdr:col>6</xdr:col>
      <xdr:colOff>941917</xdr:colOff>
      <xdr:row>91</xdr:row>
      <xdr:rowOff>42333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59F110-6539-49E5-BD0F-A308C9195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1016000</xdr:colOff>
      <xdr:row>50</xdr:row>
      <xdr:rowOff>136277</xdr:rowOff>
    </xdr:from>
    <xdr:to>
      <xdr:col>6</xdr:col>
      <xdr:colOff>932657</xdr:colOff>
      <xdr:row>70</xdr:row>
      <xdr:rowOff>157435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9122F24-EBEA-44A0-BE2D-B87F1FF59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812266</xdr:colOff>
      <xdr:row>18</xdr:row>
      <xdr:rowOff>142122</xdr:rowOff>
    </xdr:from>
    <xdr:to>
      <xdr:col>12</xdr:col>
      <xdr:colOff>208186</xdr:colOff>
      <xdr:row>46</xdr:row>
      <xdr:rowOff>37045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B2CDDB-69E2-4333-8787-4D081379D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793749</xdr:colOff>
      <xdr:row>49</xdr:row>
      <xdr:rowOff>89208</xdr:rowOff>
    </xdr:from>
    <xdr:to>
      <xdr:col>12</xdr:col>
      <xdr:colOff>190498</xdr:colOff>
      <xdr:row>76</xdr:row>
      <xdr:rowOff>120201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9619522-7E81-4369-8126-7401A462E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918103</xdr:colOff>
      <xdr:row>23</xdr:row>
      <xdr:rowOff>74084</xdr:rowOff>
    </xdr:from>
    <xdr:to>
      <xdr:col>6</xdr:col>
      <xdr:colOff>740833</xdr:colOff>
      <xdr:row>50</xdr:row>
      <xdr:rowOff>100542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937C214D-CC1C-4622-8702-31FCAE5C4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822853</xdr:colOff>
      <xdr:row>21</xdr:row>
      <xdr:rowOff>95244</xdr:rowOff>
    </xdr:from>
    <xdr:to>
      <xdr:col>7</xdr:col>
      <xdr:colOff>169334</xdr:colOff>
      <xdr:row>48</xdr:row>
      <xdr:rowOff>121702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83C30821-9312-4C4A-BAFA-0F7571492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814917</xdr:colOff>
      <xdr:row>53</xdr:row>
      <xdr:rowOff>63499</xdr:rowOff>
    </xdr:from>
    <xdr:to>
      <xdr:col>7</xdr:col>
      <xdr:colOff>161398</xdr:colOff>
      <xdr:row>80</xdr:row>
      <xdr:rowOff>121707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EF261E00-B8DD-4983-AC0D-0BE497251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22</xdr:row>
      <xdr:rowOff>31751</xdr:rowOff>
    </xdr:from>
    <xdr:to>
      <xdr:col>7</xdr:col>
      <xdr:colOff>529165</xdr:colOff>
      <xdr:row>49</xdr:row>
      <xdr:rowOff>26459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F696FE-0597-4E12-AA74-B5EEFF1A2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306916</xdr:colOff>
      <xdr:row>53</xdr:row>
      <xdr:rowOff>30237</xdr:rowOff>
    </xdr:from>
    <xdr:to>
      <xdr:col>7</xdr:col>
      <xdr:colOff>507999</xdr:colOff>
      <xdr:row>80</xdr:row>
      <xdr:rowOff>24945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536D52-6545-4290-88F9-4FEF0D9D4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Pesca%202024\ES%20-%20SHIST2024%201.1.%20Mol&#183;luscs.xlsx" TargetMode="External"/><Relationship Id="rId1" Type="http://schemas.openxmlformats.org/officeDocument/2006/relationships/externalLinkPath" Target="ES%20-%20SHIST2024%201.1.%20Mol&#183;lus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Pesca%202024\ES%20-%20SHIST2024%201.2.%20Crustacis.xlsx" TargetMode="External"/><Relationship Id="rId1" Type="http://schemas.openxmlformats.org/officeDocument/2006/relationships/externalLinkPath" Target="ES%20-%20SHIST2024%201.2.%20Crustaci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Pesca%202024\ES%20-%20SHIST2024%201.3.%20Peixos.xlsx" TargetMode="External"/><Relationship Id="rId1" Type="http://schemas.openxmlformats.org/officeDocument/2006/relationships/externalLinkPath" Target="ES%20-%20SHIST2024%201.3.%20Peixos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Pesca%202024\ES%20-%20SHIST2024%202.1.%20Aq&#252;icultura%20marina.xlsx" TargetMode="External"/><Relationship Id="rId1" Type="http://schemas.openxmlformats.org/officeDocument/2006/relationships/externalLinkPath" Target="ES%20-%20SHIST2024%202.1.%20Aq&#252;icultura%20marina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Pesca%202024\ES%20-%20SHIST2024%202.2.%20Aq&#252;icultura%20continental.xlsx" TargetMode="External"/><Relationship Id="rId1" Type="http://schemas.openxmlformats.org/officeDocument/2006/relationships/externalLinkPath" Target="ES%20-%20SHIST2024%202.2.%20Aq&#252;icultura%20continental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Pesca%202024\ES%20-%20SHIST2024%203.1.%20Embarcacions.xlsx" TargetMode="External"/><Relationship Id="rId1" Type="http://schemas.openxmlformats.org/officeDocument/2006/relationships/externalLinkPath" Target="ES%20-%20SHIST2024%203.1.%20Embarcacions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Pesca%202024\ES%20-%20SHIST2024%203.2.%20Tripulacions.xlsx" TargetMode="External"/><Relationship Id="rId1" Type="http://schemas.openxmlformats.org/officeDocument/2006/relationships/externalLinkPath" Target="ES%20-%20SHIST2024%203.2.%20Tripulac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Mol.luscs"/>
    </sheetNames>
    <sheetDataSet>
      <sheetData sheetId="0">
        <row r="6">
          <cell r="C6">
            <v>2020</v>
          </cell>
          <cell r="D6">
            <v>2021</v>
          </cell>
          <cell r="E6">
            <v>2022</v>
          </cell>
          <cell r="F6">
            <v>2023</v>
          </cell>
          <cell r="G6">
            <v>2024</v>
          </cell>
        </row>
        <row r="10">
          <cell r="B10" t="str">
            <v>Calamars</v>
          </cell>
          <cell r="C10">
            <v>104827.94300000003</v>
          </cell>
          <cell r="D10">
            <v>101175.58</v>
          </cell>
          <cell r="E10">
            <v>71954.170000000013</v>
          </cell>
          <cell r="F10">
            <v>73041.635000000009</v>
          </cell>
          <cell r="G10">
            <v>114533.049</v>
          </cell>
        </row>
        <row r="11">
          <cell r="B11" t="str">
            <v>Pops</v>
          </cell>
          <cell r="C11">
            <v>180733.86</v>
          </cell>
          <cell r="D11">
            <v>118643.08</v>
          </cell>
          <cell r="E11">
            <v>68845.799999999988</v>
          </cell>
          <cell r="F11">
            <v>53506.714999999997</v>
          </cell>
          <cell r="G11">
            <v>129684.43000000001</v>
          </cell>
        </row>
        <row r="12">
          <cell r="B12" t="str">
            <v>Sípia</v>
          </cell>
          <cell r="C12">
            <v>44534.850000000006</v>
          </cell>
          <cell r="D12">
            <v>40565.94</v>
          </cell>
          <cell r="E12">
            <v>35550.65</v>
          </cell>
          <cell r="F12">
            <v>33330.03</v>
          </cell>
          <cell r="G12">
            <v>45569.015000000007</v>
          </cell>
        </row>
        <row r="13">
          <cell r="B13" t="str">
            <v>Pota</v>
          </cell>
          <cell r="C13">
            <v>18598.259999999998</v>
          </cell>
          <cell r="D13">
            <v>30998.560000000005</v>
          </cell>
          <cell r="E13">
            <v>24245.53</v>
          </cell>
          <cell r="F13">
            <v>24293.98</v>
          </cell>
          <cell r="G13">
            <v>48844.160000000011</v>
          </cell>
        </row>
        <row r="15">
          <cell r="C15">
            <v>350525.76300000004</v>
          </cell>
          <cell r="D15">
            <v>292963.11000000004</v>
          </cell>
          <cell r="E15">
            <v>201817.9</v>
          </cell>
          <cell r="F15">
            <v>185029.51</v>
          </cell>
          <cell r="G15">
            <v>339334.25400000002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 Crustacis"/>
    </sheetNames>
    <sheetDataSet>
      <sheetData sheetId="0">
        <row r="6">
          <cell r="C6">
            <v>2020</v>
          </cell>
          <cell r="D6">
            <v>2021</v>
          </cell>
          <cell r="E6">
            <v>2022</v>
          </cell>
          <cell r="F6">
            <v>2023</v>
          </cell>
          <cell r="G6">
            <v>2024</v>
          </cell>
        </row>
        <row r="10">
          <cell r="B10" t="str">
            <v>Gamba vermella</v>
          </cell>
          <cell r="C10">
            <v>108668.30499999999</v>
          </cell>
          <cell r="D10">
            <v>89924.849999999991</v>
          </cell>
          <cell r="E10">
            <v>132001.72</v>
          </cell>
          <cell r="F10">
            <v>124867.78</v>
          </cell>
          <cell r="G10">
            <v>135756.68400000004</v>
          </cell>
        </row>
        <row r="11">
          <cell r="B11" t="str">
            <v>Llagosta</v>
          </cell>
          <cell r="C11">
            <v>33549.660000000003</v>
          </cell>
          <cell r="D11">
            <v>50031.633999999998</v>
          </cell>
          <cell r="E11">
            <v>49579.824000000001</v>
          </cell>
          <cell r="F11">
            <v>42849.833999999988</v>
          </cell>
          <cell r="G11">
            <v>45268.368999999992</v>
          </cell>
        </row>
        <row r="12">
          <cell r="B12" t="str">
            <v>Escamerlà</v>
          </cell>
          <cell r="C12">
            <v>21138.946</v>
          </cell>
          <cell r="D12">
            <v>17078.376</v>
          </cell>
          <cell r="E12">
            <v>13822.315000000001</v>
          </cell>
          <cell r="F12">
            <v>8949.51</v>
          </cell>
          <cell r="G12">
            <v>8499.1550000000007</v>
          </cell>
        </row>
        <row r="13">
          <cell r="B13" t="str">
            <v>Altres gambes</v>
          </cell>
          <cell r="C13">
            <v>55869.319999999992</v>
          </cell>
          <cell r="D13">
            <v>60042.645000000011</v>
          </cell>
          <cell r="E13">
            <v>66238.790000000008</v>
          </cell>
          <cell r="F13">
            <v>60850.999999999993</v>
          </cell>
          <cell r="G13">
            <v>78794.883999999991</v>
          </cell>
        </row>
        <row r="14">
          <cell r="B14" t="str">
            <v>Crancs i altres</v>
          </cell>
          <cell r="C14">
            <v>34946.86</v>
          </cell>
          <cell r="D14">
            <v>42151.93</v>
          </cell>
          <cell r="E14">
            <v>54817.69000000001</v>
          </cell>
          <cell r="F14">
            <v>44227</v>
          </cell>
          <cell r="G14">
            <v>33892.49</v>
          </cell>
        </row>
        <row r="15">
          <cell r="B15" t="str">
            <v>Total crustacis</v>
          </cell>
          <cell r="C15">
            <v>254173.09099999996</v>
          </cell>
          <cell r="D15">
            <v>259229.435</v>
          </cell>
          <cell r="E15">
            <v>316460.33900000004</v>
          </cell>
          <cell r="F15">
            <v>281745.12400000001</v>
          </cell>
          <cell r="G15">
            <v>302211.58199999999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.Peix"/>
    </sheetNames>
    <sheetDataSet>
      <sheetData sheetId="0">
        <row r="6">
          <cell r="C6">
            <v>2020</v>
          </cell>
          <cell r="D6">
            <v>2021</v>
          </cell>
          <cell r="E6">
            <v>2022</v>
          </cell>
          <cell r="F6">
            <v>2023</v>
          </cell>
          <cell r="G6">
            <v>2024</v>
          </cell>
        </row>
        <row r="10">
          <cell r="B10" t="str">
            <v>Xucles i gerrets</v>
          </cell>
          <cell r="C10">
            <v>134689</v>
          </cell>
          <cell r="D10">
            <v>145010.03</v>
          </cell>
          <cell r="E10">
            <v>124220.03000000001</v>
          </cell>
          <cell r="F10">
            <v>122271.05000000002</v>
          </cell>
          <cell r="G10">
            <v>114782.55</v>
          </cell>
        </row>
        <row r="11">
          <cell r="B11" t="str">
            <v>Molls</v>
          </cell>
          <cell r="C11">
            <v>163169</v>
          </cell>
          <cell r="D11">
            <v>140415.505</v>
          </cell>
          <cell r="E11">
            <v>118735.67700000001</v>
          </cell>
          <cell r="F11">
            <v>64918.974999999991</v>
          </cell>
          <cell r="G11">
            <v>71667.259999999995</v>
          </cell>
        </row>
        <row r="12">
          <cell r="B12" t="str">
            <v>Aladroc</v>
          </cell>
          <cell r="C12">
            <v>144107</v>
          </cell>
          <cell r="D12">
            <v>132261.29999999999</v>
          </cell>
          <cell r="E12">
            <v>69185.399999999994</v>
          </cell>
          <cell r="F12">
            <v>41253.550000000003</v>
          </cell>
          <cell r="G12">
            <v>23456.3</v>
          </cell>
        </row>
        <row r="13">
          <cell r="B13" t="str">
            <v>Rajades</v>
          </cell>
          <cell r="C13">
            <v>136759</v>
          </cell>
          <cell r="D13">
            <v>128082.51000000001</v>
          </cell>
          <cell r="E13">
            <v>112838.89999999997</v>
          </cell>
          <cell r="F13">
            <v>105988.183</v>
          </cell>
          <cell r="G13">
            <v>105773.01200000002</v>
          </cell>
        </row>
        <row r="14">
          <cell r="B14" t="str">
            <v>Serrà</v>
          </cell>
          <cell r="C14">
            <v>69133</v>
          </cell>
          <cell r="D14">
            <v>83203.790000000008</v>
          </cell>
          <cell r="E14">
            <v>63311.141000000003</v>
          </cell>
          <cell r="F14">
            <v>21737.370000000003</v>
          </cell>
          <cell r="G14">
            <v>43482.820000000007</v>
          </cell>
        </row>
        <row r="15">
          <cell r="B15" t="str">
            <v>Sorells</v>
          </cell>
          <cell r="C15">
            <v>82688</v>
          </cell>
          <cell r="D15">
            <v>81726.490000000005</v>
          </cell>
          <cell r="E15">
            <v>59636.739999999991</v>
          </cell>
          <cell r="F15">
            <v>59673.750000000007</v>
          </cell>
          <cell r="G15">
            <v>59522.239999999998</v>
          </cell>
        </row>
        <row r="16">
          <cell r="B16" t="str">
            <v xml:space="preserve">Cap roig </v>
          </cell>
          <cell r="C16">
            <v>78324</v>
          </cell>
          <cell r="D16">
            <v>76481.91</v>
          </cell>
          <cell r="E16">
            <v>73682.565000000002</v>
          </cell>
          <cell r="F16">
            <v>63147.441000000006</v>
          </cell>
          <cell r="G16">
            <v>66132.587</v>
          </cell>
        </row>
        <row r="17">
          <cell r="B17" t="str">
            <v>Tonyina</v>
          </cell>
          <cell r="C17">
            <v>85381</v>
          </cell>
          <cell r="D17">
            <v>75290.84</v>
          </cell>
          <cell r="E17">
            <v>49964.149999999994</v>
          </cell>
          <cell r="F17">
            <v>57164.83</v>
          </cell>
          <cell r="G17">
            <v>43821.159999999996</v>
          </cell>
        </row>
        <row r="18">
          <cell r="B18" t="str">
            <v xml:space="preserve">Sardina </v>
          </cell>
          <cell r="C18">
            <v>86540</v>
          </cell>
          <cell r="D18">
            <v>72130.430000000008</v>
          </cell>
          <cell r="E18">
            <v>40790.300000000003</v>
          </cell>
          <cell r="F18">
            <v>120874.05</v>
          </cell>
          <cell r="G18">
            <v>236200</v>
          </cell>
        </row>
        <row r="19">
          <cell r="B19" t="str">
            <v>Llampuga</v>
          </cell>
          <cell r="C19">
            <v>112824</v>
          </cell>
          <cell r="D19">
            <v>69702.14</v>
          </cell>
          <cell r="E19">
            <v>108049.82999999997</v>
          </cell>
          <cell r="F19">
            <v>101403</v>
          </cell>
          <cell r="G19">
            <v>94080.510000000009</v>
          </cell>
        </row>
        <row r="20">
          <cell r="B20" t="str">
            <v>Lluç</v>
          </cell>
          <cell r="C20">
            <v>53467</v>
          </cell>
          <cell r="D20">
            <v>51625.030000000006</v>
          </cell>
          <cell r="E20">
            <v>48832.000000000007</v>
          </cell>
          <cell r="F20">
            <v>34337.250000000007</v>
          </cell>
          <cell r="G20">
            <v>71127.3</v>
          </cell>
        </row>
        <row r="21">
          <cell r="B21" t="str">
            <v>Rap</v>
          </cell>
          <cell r="C21">
            <v>49211</v>
          </cell>
          <cell r="D21">
            <v>48595.11</v>
          </cell>
          <cell r="E21">
            <v>33192.379999999997</v>
          </cell>
          <cell r="F21">
            <v>28708.298000000003</v>
          </cell>
          <cell r="G21">
            <v>25431.514999999996</v>
          </cell>
        </row>
        <row r="22">
          <cell r="B22" t="str">
            <v xml:space="preserve">Sirviola/verderol </v>
          </cell>
          <cell r="C22">
            <v>48073</v>
          </cell>
          <cell r="D22">
            <v>39774.849999999991</v>
          </cell>
          <cell r="E22">
            <v>30290.610000000004</v>
          </cell>
          <cell r="F22">
            <v>33256.504999999997</v>
          </cell>
          <cell r="G22">
            <v>36502.079000000005</v>
          </cell>
        </row>
        <row r="23">
          <cell r="B23" t="str">
            <v>Gall de Sant Pere</v>
          </cell>
          <cell r="C23">
            <v>30897</v>
          </cell>
          <cell r="D23">
            <v>32157.411</v>
          </cell>
          <cell r="E23">
            <v>25381.190000000002</v>
          </cell>
          <cell r="F23">
            <v>24078.702999999998</v>
          </cell>
          <cell r="G23">
            <v>23826.154999999999</v>
          </cell>
        </row>
        <row r="24">
          <cell r="B24" t="str">
            <v xml:space="preserve">Dèntol </v>
          </cell>
          <cell r="C24">
            <v>21396</v>
          </cell>
          <cell r="D24">
            <v>17114.54</v>
          </cell>
          <cell r="E24">
            <v>17528.971000000001</v>
          </cell>
          <cell r="F24">
            <v>20185.154999999999</v>
          </cell>
          <cell r="G24">
            <v>17337.695</v>
          </cell>
        </row>
        <row r="26">
          <cell r="C26">
            <v>1891551.638</v>
          </cell>
          <cell r="D26">
            <v>1685715.777</v>
          </cell>
          <cell r="E26">
            <v>1385556.1960000002</v>
          </cell>
          <cell r="F26">
            <v>1372612.1099999999</v>
          </cell>
          <cell r="G26">
            <v>1491439.8969999999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.Aqua mar "/>
    </sheetNames>
    <sheetDataSet>
      <sheetData sheetId="0">
        <row r="4">
          <cell r="C4">
            <v>2020</v>
          </cell>
          <cell r="E4">
            <v>2021</v>
          </cell>
          <cell r="G4">
            <v>2022</v>
          </cell>
          <cell r="I4">
            <v>2023</v>
          </cell>
          <cell r="K4">
            <v>2024</v>
          </cell>
        </row>
        <row r="11">
          <cell r="B11" t="str">
            <v>Llop (Dicentrarchus labrax)</v>
          </cell>
          <cell r="C11">
            <v>39955598</v>
          </cell>
          <cell r="E11">
            <v>31525607</v>
          </cell>
          <cell r="G11">
            <v>33766598</v>
          </cell>
          <cell r="I11">
            <v>38445986</v>
          </cell>
          <cell r="K11">
            <v>38267920</v>
          </cell>
        </row>
        <row r="12">
          <cell r="B12" t="str">
            <v>Musclos (Mytilus galloprovincialis)</v>
          </cell>
          <cell r="D12">
            <v>48090</v>
          </cell>
          <cell r="F12">
            <v>111423</v>
          </cell>
          <cell r="H12">
            <v>104205</v>
          </cell>
          <cell r="J12">
            <v>80320</v>
          </cell>
          <cell r="L12">
            <v>78680</v>
          </cell>
        </row>
        <row r="13">
          <cell r="B13" t="str">
            <v>Corvina (Argyrosomus regius)</v>
          </cell>
          <cell r="I13">
            <v>232843</v>
          </cell>
          <cell r="K13">
            <v>0</v>
          </cell>
        </row>
        <row r="14">
          <cell r="B14" t="str">
            <v>Orades (Sparus aurata)</v>
          </cell>
          <cell r="C14">
            <v>2363539</v>
          </cell>
          <cell r="E14">
            <v>8179229</v>
          </cell>
          <cell r="G14">
            <v>5978415</v>
          </cell>
          <cell r="I14">
            <v>8588814</v>
          </cell>
          <cell r="K14">
            <v>10478962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.Aqua cont "/>
    </sheetNames>
    <sheetDataSet>
      <sheetData sheetId="0">
        <row r="6">
          <cell r="C6">
            <v>2020</v>
          </cell>
          <cell r="D6">
            <v>2021</v>
          </cell>
          <cell r="E6">
            <v>2022</v>
          </cell>
          <cell r="F6">
            <v>2023</v>
          </cell>
          <cell r="G6">
            <v>2024</v>
          </cell>
        </row>
        <row r="10">
          <cell r="B10" t="str">
            <v>Carpa royal (Cyprinus carpio)</v>
          </cell>
          <cell r="C10" t="str">
            <v>-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</row>
        <row r="11">
          <cell r="B11" t="str">
            <v>Tenca (Tinca tinca)</v>
          </cell>
          <cell r="C11" t="str">
            <v>-</v>
          </cell>
          <cell r="D11" t="str">
            <v>-</v>
          </cell>
          <cell r="E11">
            <v>550</v>
          </cell>
          <cell r="F11">
            <v>550</v>
          </cell>
          <cell r="G11">
            <v>550</v>
          </cell>
        </row>
        <row r="12">
          <cell r="B12" t="str">
            <v>Carpa roja (Carassius auratus)</v>
          </cell>
          <cell r="C12">
            <v>125</v>
          </cell>
          <cell r="D12">
            <v>100</v>
          </cell>
          <cell r="E12">
            <v>150</v>
          </cell>
          <cell r="F12">
            <v>150</v>
          </cell>
          <cell r="G12">
            <v>150</v>
          </cell>
        </row>
        <row r="13">
          <cell r="B13" t="str">
            <v>Ciprínids (Ciprinidae)</v>
          </cell>
          <cell r="C13">
            <v>270</v>
          </cell>
          <cell r="D13">
            <v>150</v>
          </cell>
          <cell r="E13">
            <v>200</v>
          </cell>
          <cell r="F13">
            <v>200</v>
          </cell>
          <cell r="G13">
            <v>200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 Barques"/>
    </sheetNames>
    <sheetDataSet>
      <sheetData sheetId="0">
        <row r="6">
          <cell r="C6">
            <v>2020</v>
          </cell>
          <cell r="D6">
            <v>2021</v>
          </cell>
          <cell r="E6">
            <v>2022</v>
          </cell>
          <cell r="F6">
            <v>2023</v>
          </cell>
          <cell r="G6">
            <v>2024</v>
          </cell>
        </row>
        <row r="10">
          <cell r="B10" t="str">
            <v>Arrossegament</v>
          </cell>
          <cell r="C10">
            <v>33</v>
          </cell>
          <cell r="D10">
            <v>34</v>
          </cell>
          <cell r="E10">
            <v>32</v>
          </cell>
          <cell r="F10">
            <v>29</v>
          </cell>
          <cell r="G10">
            <v>30</v>
          </cell>
        </row>
        <row r="11">
          <cell r="B11" t="str">
            <v>Arts menors</v>
          </cell>
          <cell r="C11">
            <v>230</v>
          </cell>
          <cell r="D11">
            <v>217</v>
          </cell>
          <cell r="E11">
            <v>222</v>
          </cell>
          <cell r="F11">
            <v>211</v>
          </cell>
          <cell r="G11">
            <v>221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. Tripulacions"/>
    </sheetNames>
    <sheetDataSet>
      <sheetData sheetId="0">
        <row r="6">
          <cell r="C6">
            <v>2020</v>
          </cell>
          <cell r="D6">
            <v>2021</v>
          </cell>
          <cell r="E6">
            <v>2022</v>
          </cell>
          <cell r="F6">
            <v>2023</v>
          </cell>
          <cell r="G6">
            <v>2024</v>
          </cell>
        </row>
        <row r="10">
          <cell r="B10" t="str">
            <v>Arrossegament</v>
          </cell>
          <cell r="C10">
            <v>155</v>
          </cell>
          <cell r="D10">
            <v>157</v>
          </cell>
          <cell r="E10">
            <v>137</v>
          </cell>
          <cell r="F10">
            <v>127</v>
          </cell>
          <cell r="G10">
            <v>129</v>
          </cell>
        </row>
        <row r="11">
          <cell r="B11" t="str">
            <v>Arts menors</v>
          </cell>
          <cell r="C11">
            <v>296</v>
          </cell>
          <cell r="D11">
            <v>321</v>
          </cell>
          <cell r="E11">
            <v>322</v>
          </cell>
          <cell r="F11">
            <v>299</v>
          </cell>
          <cell r="G11">
            <v>310</v>
          </cell>
        </row>
        <row r="12">
          <cell r="B12" t="str">
            <v>Encerclament</v>
          </cell>
          <cell r="C12">
            <v>29</v>
          </cell>
          <cell r="D12">
            <v>29</v>
          </cell>
          <cell r="E12">
            <v>28</v>
          </cell>
          <cell r="F12">
            <v>24</v>
          </cell>
          <cell r="G12">
            <v>23</v>
          </cell>
        </row>
        <row r="17">
          <cell r="B17" t="str">
            <v>Total tripulacions</v>
          </cell>
          <cell r="C17">
            <v>490</v>
          </cell>
          <cell r="D17">
            <v>519</v>
          </cell>
          <cell r="E17">
            <v>494</v>
          </cell>
          <cell r="F17">
            <v>461</v>
          </cell>
          <cell r="G17">
            <v>468</v>
          </cell>
        </row>
      </sheetData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322A2-D503-4A7D-9698-A791E9C2292C}">
  <dimension ref="B1:B11"/>
  <sheetViews>
    <sheetView tabSelected="1" workbookViewId="0">
      <selection activeCell="J9" sqref="J9"/>
    </sheetView>
  </sheetViews>
  <sheetFormatPr defaultRowHeight="12.75" x14ac:dyDescent="0.2"/>
  <cols>
    <col min="2" max="2" width="36.42578125" customWidth="1"/>
  </cols>
  <sheetData>
    <row r="1" spans="2:2" ht="13.5" thickBot="1" x14ac:dyDescent="0.25"/>
    <row r="2" spans="2:2" ht="20.25" customHeight="1" x14ac:dyDescent="0.2">
      <c r="B2" s="108" t="s">
        <v>12</v>
      </c>
    </row>
    <row r="3" spans="2:2" ht="20.25" customHeight="1" x14ac:dyDescent="0.2">
      <c r="B3" s="109" t="s">
        <v>79</v>
      </c>
    </row>
    <row r="4" spans="2:2" ht="20.25" customHeight="1" x14ac:dyDescent="0.2">
      <c r="B4" s="109" t="s">
        <v>80</v>
      </c>
    </row>
    <row r="5" spans="2:2" s="89" customFormat="1" ht="28.5" customHeight="1" x14ac:dyDescent="0.2">
      <c r="B5" s="110" t="s">
        <v>72</v>
      </c>
    </row>
    <row r="6" spans="2:2" s="89" customFormat="1" ht="28.5" customHeight="1" x14ac:dyDescent="0.2">
      <c r="B6" s="110" t="s">
        <v>67</v>
      </c>
    </row>
    <row r="7" spans="2:2" s="89" customFormat="1" ht="28.5" customHeight="1" x14ac:dyDescent="0.2">
      <c r="B7" s="110" t="s">
        <v>68</v>
      </c>
    </row>
    <row r="8" spans="2:2" s="89" customFormat="1" ht="28.5" customHeight="1" x14ac:dyDescent="0.2">
      <c r="B8" s="110" t="s">
        <v>69</v>
      </c>
    </row>
    <row r="9" spans="2:2" s="89" customFormat="1" ht="28.5" customHeight="1" x14ac:dyDescent="0.2">
      <c r="B9" s="110" t="s">
        <v>70</v>
      </c>
    </row>
    <row r="10" spans="2:2" s="89" customFormat="1" ht="28.5" customHeight="1" x14ac:dyDescent="0.2">
      <c r="B10" s="110" t="s">
        <v>71</v>
      </c>
    </row>
    <row r="11" spans="2:2" s="89" customFormat="1" ht="28.5" customHeight="1" thickBot="1" x14ac:dyDescent="0.25">
      <c r="B11" s="111" t="s">
        <v>78</v>
      </c>
    </row>
  </sheetData>
  <hyperlinks>
    <hyperlink ref="B5" location="'1.1. Mol·luscs'!A1" display="1.1. Mol·luscs" xr:uid="{22787BD4-FEEE-407E-8FC9-1D238035F969}"/>
    <hyperlink ref="B6" location="'1.2. Crustacis'!A1" display="1.2. Crustacis" xr:uid="{92308C24-9349-4EF4-8A04-0D79A98E862C}"/>
    <hyperlink ref="B7" location="'1.3. Peixos'!A1" display="1.3. Peixos" xr:uid="{CB2A737B-2826-45E8-BC61-5C09CB567749}"/>
    <hyperlink ref="B8" location="'2.1. Aqüicultura marina'!A1" display="2.1. Aqüicultura marina" xr:uid="{532110D5-C587-4E08-82B2-D91488E6FAE2}"/>
    <hyperlink ref="B9" location="'2.2. Aqüicultura continental'!A1" display="2.2. Aqüicultura continental" xr:uid="{9223ACFD-F760-4FBC-BE90-0EBDAF0CD131}"/>
    <hyperlink ref="B10" location="'3.1. Embarcacions'!A1" display="3.1. Embarcacions" xr:uid="{B515455D-5D26-4E38-A3C4-30C6932EC64C}"/>
    <hyperlink ref="B11" location="'3.2. Tripulacions'!A1" display="3.2. Tripulacions" xr:uid="{6721AE08-EE47-44F7-97D9-7C6448F839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7E1F3-0C3B-4733-99D6-FC72CC243437}">
  <dimension ref="B2:H47"/>
  <sheetViews>
    <sheetView workbookViewId="0"/>
  </sheetViews>
  <sheetFormatPr defaultColWidth="11.42578125" defaultRowHeight="12.75" x14ac:dyDescent="0.2"/>
  <cols>
    <col min="1" max="1" width="27.7109375" customWidth="1"/>
    <col min="2" max="2" width="26" customWidth="1"/>
    <col min="3" max="7" width="20" customWidth="1"/>
    <col min="8" max="8" width="16" customWidth="1"/>
  </cols>
  <sheetData>
    <row r="2" spans="2:8" ht="45.75" customHeight="1" x14ac:dyDescent="0.2"/>
    <row r="3" spans="2:8" ht="18" x14ac:dyDescent="0.2">
      <c r="B3" s="90" t="s">
        <v>7</v>
      </c>
      <c r="C3" s="91"/>
      <c r="D3" s="91"/>
      <c r="E3" s="91"/>
      <c r="F3" s="91"/>
      <c r="G3" s="91"/>
      <c r="H3" s="92"/>
    </row>
    <row r="4" spans="2:8" x14ac:dyDescent="0.2">
      <c r="B4" s="26"/>
      <c r="C4" s="5"/>
      <c r="D4" s="6"/>
      <c r="E4" s="7"/>
      <c r="F4" s="7"/>
      <c r="G4" s="7"/>
      <c r="H4" s="27"/>
    </row>
    <row r="5" spans="2:8" ht="15" x14ac:dyDescent="0.2">
      <c r="B5" s="26"/>
      <c r="C5" s="93"/>
      <c r="D5" s="94"/>
      <c r="E5" s="94"/>
      <c r="F5" s="94"/>
      <c r="G5" s="94"/>
      <c r="H5" s="95"/>
    </row>
    <row r="6" spans="2:8" s="4" customFormat="1" ht="30" x14ac:dyDescent="0.2">
      <c r="B6" s="28"/>
      <c r="C6" s="8">
        <v>2020</v>
      </c>
      <c r="D6" s="9">
        <v>2021</v>
      </c>
      <c r="E6" s="9">
        <v>2022</v>
      </c>
      <c r="F6" s="9">
        <v>2023</v>
      </c>
      <c r="G6" s="9">
        <v>2024</v>
      </c>
      <c r="H6" s="17" t="s">
        <v>11</v>
      </c>
    </row>
    <row r="7" spans="2:8" s="4" customFormat="1" ht="20.100000000000001" customHeight="1" x14ac:dyDescent="0.2">
      <c r="B7" s="28"/>
      <c r="C7" s="14" t="s">
        <v>5</v>
      </c>
      <c r="D7" s="11" t="s">
        <v>5</v>
      </c>
      <c r="E7" s="11" t="s">
        <v>5</v>
      </c>
      <c r="F7" s="11" t="s">
        <v>5</v>
      </c>
      <c r="G7" s="11" t="s">
        <v>5</v>
      </c>
      <c r="H7" s="96" t="s">
        <v>10</v>
      </c>
    </row>
    <row r="8" spans="2:8" s="4" customFormat="1" ht="14.25" x14ac:dyDescent="0.2">
      <c r="B8" s="28"/>
      <c r="C8" s="15" t="s">
        <v>9</v>
      </c>
      <c r="D8" s="12" t="s">
        <v>9</v>
      </c>
      <c r="E8" s="12" t="s">
        <v>9</v>
      </c>
      <c r="F8" s="12" t="s">
        <v>9</v>
      </c>
      <c r="G8" s="12" t="s">
        <v>9</v>
      </c>
      <c r="H8" s="97"/>
    </row>
    <row r="9" spans="2:8" ht="15" x14ac:dyDescent="0.2">
      <c r="B9" s="19" t="s">
        <v>6</v>
      </c>
      <c r="C9" s="20"/>
      <c r="D9" s="21"/>
      <c r="E9" s="21"/>
      <c r="F9" s="21"/>
      <c r="G9" s="21"/>
      <c r="H9" s="21"/>
    </row>
    <row r="10" spans="2:8" ht="15" x14ac:dyDescent="0.2">
      <c r="B10" s="22" t="s">
        <v>0</v>
      </c>
      <c r="C10" s="10">
        <v>104827.94300000003</v>
      </c>
      <c r="D10" s="10">
        <v>101175.58</v>
      </c>
      <c r="E10" s="10">
        <v>71954.170000000013</v>
      </c>
      <c r="F10" s="10">
        <v>73041.635000000009</v>
      </c>
      <c r="G10" s="10">
        <v>114533.049</v>
      </c>
      <c r="H10" s="24">
        <f>(G10-F10)/F10</f>
        <v>0.5680515503246879</v>
      </c>
    </row>
    <row r="11" spans="2:8" ht="15" x14ac:dyDescent="0.2">
      <c r="B11" s="22" t="s">
        <v>2</v>
      </c>
      <c r="C11" s="10">
        <v>180733.86</v>
      </c>
      <c r="D11" s="10">
        <v>118643.08</v>
      </c>
      <c r="E11" s="10">
        <v>68845.799999999988</v>
      </c>
      <c r="F11" s="10">
        <v>53506.714999999997</v>
      </c>
      <c r="G11" s="10">
        <v>129684.43000000001</v>
      </c>
      <c r="H11" s="24">
        <f>(G11-F11)/F11</f>
        <v>1.4237038285755352</v>
      </c>
    </row>
    <row r="12" spans="2:8" ht="15" x14ac:dyDescent="0.2">
      <c r="B12" s="22" t="s">
        <v>1</v>
      </c>
      <c r="C12" s="10">
        <v>44534.850000000006</v>
      </c>
      <c r="D12" s="10">
        <v>40565.94</v>
      </c>
      <c r="E12" s="10">
        <v>35550.65</v>
      </c>
      <c r="F12" s="10">
        <v>33330.03</v>
      </c>
      <c r="G12" s="10">
        <v>45569.015000000007</v>
      </c>
      <c r="H12" s="24">
        <f t="shared" ref="H12:H15" si="0">(G12-F12)/F12</f>
        <v>0.36720594010866503</v>
      </c>
    </row>
    <row r="13" spans="2:8" ht="15" x14ac:dyDescent="0.2">
      <c r="B13" s="22" t="s">
        <v>3</v>
      </c>
      <c r="C13" s="10">
        <v>18598.259999999998</v>
      </c>
      <c r="D13" s="10">
        <v>30998.560000000005</v>
      </c>
      <c r="E13" s="10">
        <v>24245.53</v>
      </c>
      <c r="F13" s="10">
        <v>24293.98</v>
      </c>
      <c r="G13" s="10">
        <v>48844.160000000011</v>
      </c>
      <c r="H13" s="24">
        <f t="shared" si="0"/>
        <v>1.0105458224630139</v>
      </c>
    </row>
    <row r="14" spans="2:8" ht="15.75" thickBot="1" x14ac:dyDescent="0.25">
      <c r="B14" s="22" t="s">
        <v>4</v>
      </c>
      <c r="C14" s="10">
        <v>1830.8500000000001</v>
      </c>
      <c r="D14" s="10">
        <v>1579.95</v>
      </c>
      <c r="E14" s="10">
        <v>1221.7500000000002</v>
      </c>
      <c r="F14" s="10">
        <v>857.15</v>
      </c>
      <c r="G14" s="10">
        <v>703.60000000000014</v>
      </c>
      <c r="H14" s="25">
        <f t="shared" si="0"/>
        <v>-0.17914017383188455</v>
      </c>
    </row>
    <row r="15" spans="2:8" s="13" customFormat="1" ht="15" x14ac:dyDescent="0.2">
      <c r="B15" s="23" t="s">
        <v>8</v>
      </c>
      <c r="C15" s="16">
        <v>350525.76300000004</v>
      </c>
      <c r="D15" s="18">
        <v>292963.11000000004</v>
      </c>
      <c r="E15" s="16">
        <v>201817.9</v>
      </c>
      <c r="F15" s="16">
        <v>185029.51</v>
      </c>
      <c r="G15" s="16">
        <v>339334.25400000002</v>
      </c>
      <c r="H15" s="29">
        <f t="shared" si="0"/>
        <v>0.83394667153363811</v>
      </c>
    </row>
    <row r="16" spans="2:8" ht="15" x14ac:dyDescent="0.3">
      <c r="E16" s="1"/>
      <c r="F16" s="2"/>
      <c r="G16" s="2"/>
      <c r="H16" s="2"/>
    </row>
    <row r="45" spans="2:8" x14ac:dyDescent="0.2">
      <c r="B45" s="5"/>
      <c r="C45" s="5"/>
      <c r="D45" s="6"/>
      <c r="E45" s="7"/>
      <c r="F45" s="7"/>
      <c r="G45" s="7"/>
      <c r="H45" s="7"/>
    </row>
    <row r="46" spans="2:8" ht="15" x14ac:dyDescent="0.3">
      <c r="D46" s="3"/>
    </row>
    <row r="47" spans="2:8" ht="15" x14ac:dyDescent="0.3">
      <c r="E47" s="1"/>
      <c r="F47" s="2"/>
      <c r="G47" s="2"/>
      <c r="H47" s="2"/>
    </row>
  </sheetData>
  <mergeCells count="3">
    <mergeCell ref="B3:H3"/>
    <mergeCell ref="C5:H5"/>
    <mergeCell ref="H7:H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07F18-D3FC-4496-B452-7D09320BE4E8}">
  <dimension ref="B2:H47"/>
  <sheetViews>
    <sheetView topLeftCell="A4" workbookViewId="0">
      <selection activeCell="C18" sqref="C18"/>
    </sheetView>
  </sheetViews>
  <sheetFormatPr defaultColWidth="11.42578125" defaultRowHeight="12.75" x14ac:dyDescent="0.2"/>
  <cols>
    <col min="1" max="1" width="23.7109375" customWidth="1"/>
    <col min="2" max="2" width="28.42578125" customWidth="1"/>
    <col min="3" max="7" width="20.7109375" customWidth="1"/>
    <col min="8" max="8" width="16" customWidth="1"/>
  </cols>
  <sheetData>
    <row r="2" spans="2:8" ht="51" customHeight="1" x14ac:dyDescent="0.2"/>
    <row r="3" spans="2:8" ht="18" x14ac:dyDescent="0.2">
      <c r="B3" s="90" t="s">
        <v>7</v>
      </c>
      <c r="C3" s="91"/>
      <c r="D3" s="91"/>
      <c r="E3" s="91"/>
      <c r="F3" s="91"/>
      <c r="G3" s="91"/>
      <c r="H3" s="92"/>
    </row>
    <row r="4" spans="2:8" x14ac:dyDescent="0.2">
      <c r="B4" s="26"/>
      <c r="C4" s="5"/>
      <c r="D4" s="6"/>
      <c r="E4" s="7"/>
      <c r="F4" s="7"/>
      <c r="G4" s="7"/>
      <c r="H4" s="27"/>
    </row>
    <row r="5" spans="2:8" ht="15" x14ac:dyDescent="0.2">
      <c r="B5" s="26"/>
      <c r="C5" s="93"/>
      <c r="D5" s="94"/>
      <c r="E5" s="94"/>
      <c r="F5" s="94"/>
      <c r="G5" s="94"/>
      <c r="H5" s="95"/>
    </row>
    <row r="6" spans="2:8" s="4" customFormat="1" ht="30" x14ac:dyDescent="0.2">
      <c r="B6" s="28"/>
      <c r="C6" s="8">
        <v>2020</v>
      </c>
      <c r="D6" s="9">
        <v>2021</v>
      </c>
      <c r="E6" s="9">
        <v>2022</v>
      </c>
      <c r="F6" s="9">
        <v>2023</v>
      </c>
      <c r="G6" s="9">
        <v>2024</v>
      </c>
      <c r="H6" s="17" t="s">
        <v>11</v>
      </c>
    </row>
    <row r="7" spans="2:8" s="4" customFormat="1" ht="20.100000000000001" customHeight="1" x14ac:dyDescent="0.2">
      <c r="B7" s="28"/>
      <c r="C7" s="11" t="s">
        <v>5</v>
      </c>
      <c r="D7" s="11" t="s">
        <v>5</v>
      </c>
      <c r="E7" s="11" t="s">
        <v>5</v>
      </c>
      <c r="F7" s="11" t="s">
        <v>5</v>
      </c>
      <c r="G7" s="11" t="s">
        <v>5</v>
      </c>
      <c r="H7" s="96" t="s">
        <v>10</v>
      </c>
    </row>
    <row r="8" spans="2:8" s="4" customFormat="1" ht="14.25" x14ac:dyDescent="0.2">
      <c r="B8" s="28"/>
      <c r="C8" s="12" t="s">
        <v>9</v>
      </c>
      <c r="D8" s="12" t="s">
        <v>9</v>
      </c>
      <c r="E8" s="12" t="s">
        <v>9</v>
      </c>
      <c r="F8" s="12" t="s">
        <v>9</v>
      </c>
      <c r="G8" s="12" t="s">
        <v>9</v>
      </c>
      <c r="H8" s="97"/>
    </row>
    <row r="9" spans="2:8" ht="15" x14ac:dyDescent="0.2">
      <c r="B9" s="19" t="s">
        <v>13</v>
      </c>
      <c r="C9" s="30"/>
      <c r="D9" s="21"/>
      <c r="E9" s="21"/>
      <c r="F9" s="21"/>
      <c r="G9" s="21"/>
      <c r="H9" s="21"/>
    </row>
    <row r="10" spans="2:8" ht="15" x14ac:dyDescent="0.2">
      <c r="B10" s="22" t="s">
        <v>14</v>
      </c>
      <c r="C10" s="31">
        <v>108668.30499999999</v>
      </c>
      <c r="D10" s="10">
        <v>89924.849999999991</v>
      </c>
      <c r="E10" s="10">
        <v>132001.72</v>
      </c>
      <c r="F10" s="10">
        <v>124867.78</v>
      </c>
      <c r="G10" s="10">
        <v>135756.68400000004</v>
      </c>
      <c r="H10" s="24">
        <f>(G10-F10)/F10</f>
        <v>8.7203472344907856E-2</v>
      </c>
    </row>
    <row r="11" spans="2:8" ht="15" x14ac:dyDescent="0.2">
      <c r="B11" s="22" t="s">
        <v>15</v>
      </c>
      <c r="C11" s="31">
        <v>33549.660000000003</v>
      </c>
      <c r="D11" s="10">
        <v>50031.633999999998</v>
      </c>
      <c r="E11" s="10">
        <v>49579.824000000001</v>
      </c>
      <c r="F11" s="10">
        <v>42849.833999999988</v>
      </c>
      <c r="G11" s="10">
        <v>45268.368999999992</v>
      </c>
      <c r="H11" s="24">
        <f t="shared" ref="H11:H15" si="0">(G11-F11)/F11</f>
        <v>5.6442108970597274E-2</v>
      </c>
    </row>
    <row r="12" spans="2:8" ht="15" x14ac:dyDescent="0.2">
      <c r="B12" s="22" t="s">
        <v>16</v>
      </c>
      <c r="C12" s="31">
        <v>21138.946</v>
      </c>
      <c r="D12" s="10">
        <v>17078.376</v>
      </c>
      <c r="E12" s="10">
        <v>13822.315000000001</v>
      </c>
      <c r="F12" s="10">
        <v>8949.51</v>
      </c>
      <c r="G12" s="10">
        <v>8499.1550000000007</v>
      </c>
      <c r="H12" s="32">
        <f t="shared" si="0"/>
        <v>-5.0321749458908875E-2</v>
      </c>
    </row>
    <row r="13" spans="2:8" ht="15" x14ac:dyDescent="0.2">
      <c r="B13" s="22" t="s">
        <v>17</v>
      </c>
      <c r="C13" s="31">
        <v>55869.319999999992</v>
      </c>
      <c r="D13" s="10">
        <v>60042.645000000011</v>
      </c>
      <c r="E13" s="10">
        <v>66238.790000000008</v>
      </c>
      <c r="F13" s="10">
        <v>60850.999999999993</v>
      </c>
      <c r="G13" s="10">
        <v>78794.883999999991</v>
      </c>
      <c r="H13" s="24">
        <f t="shared" si="0"/>
        <v>0.29488231910732776</v>
      </c>
    </row>
    <row r="14" spans="2:8" ht="15.75" thickBot="1" x14ac:dyDescent="0.25">
      <c r="B14" s="22" t="s">
        <v>18</v>
      </c>
      <c r="C14" s="31">
        <v>34946.86</v>
      </c>
      <c r="D14" s="10">
        <v>42151.93</v>
      </c>
      <c r="E14" s="10">
        <v>54817.69000000001</v>
      </c>
      <c r="F14" s="10">
        <v>44227</v>
      </c>
      <c r="G14" s="10">
        <v>33892.49</v>
      </c>
      <c r="H14" s="25">
        <f t="shared" si="0"/>
        <v>-0.23366970402695192</v>
      </c>
    </row>
    <row r="15" spans="2:8" ht="15" x14ac:dyDescent="0.2">
      <c r="B15" s="33" t="s">
        <v>19</v>
      </c>
      <c r="C15" s="34">
        <v>254173.09099999996</v>
      </c>
      <c r="D15" s="34">
        <v>259229.435</v>
      </c>
      <c r="E15" s="35">
        <v>316460.33900000004</v>
      </c>
      <c r="F15" s="35">
        <v>281745.12400000001</v>
      </c>
      <c r="G15" s="35">
        <f>SUM(G10:G14)</f>
        <v>302211.58199999999</v>
      </c>
      <c r="H15" s="36">
        <f t="shared" si="0"/>
        <v>7.2641746942885804E-2</v>
      </c>
    </row>
    <row r="16" spans="2:8" ht="15" x14ac:dyDescent="0.3">
      <c r="E16" s="1"/>
      <c r="F16" s="2"/>
      <c r="G16" s="2"/>
      <c r="H16" s="2"/>
    </row>
    <row r="17" spans="2:2" ht="15" x14ac:dyDescent="0.2">
      <c r="B17" s="37"/>
    </row>
    <row r="45" spans="2:8" x14ac:dyDescent="0.2">
      <c r="B45" s="5"/>
      <c r="C45" s="5"/>
      <c r="D45" s="6"/>
      <c r="E45" s="7"/>
      <c r="F45" s="7"/>
      <c r="G45" s="7"/>
      <c r="H45" s="7"/>
    </row>
    <row r="46" spans="2:8" ht="15" x14ac:dyDescent="0.3">
      <c r="D46" s="3"/>
    </row>
    <row r="47" spans="2:8" ht="15" x14ac:dyDescent="0.3">
      <c r="E47" s="1"/>
      <c r="F47" s="2"/>
      <c r="G47" s="2"/>
      <c r="H47" s="2"/>
    </row>
  </sheetData>
  <mergeCells count="3">
    <mergeCell ref="B3:H3"/>
    <mergeCell ref="C5:H5"/>
    <mergeCell ref="H7:H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0AF9E-EE6D-45AE-996B-288808FB7A80}">
  <dimension ref="B2:K88"/>
  <sheetViews>
    <sheetView workbookViewId="0"/>
  </sheetViews>
  <sheetFormatPr defaultColWidth="11.42578125" defaultRowHeight="12.75" x14ac:dyDescent="0.2"/>
  <cols>
    <col min="1" max="1" width="31.85546875" customWidth="1"/>
    <col min="2" max="2" width="20.42578125" customWidth="1"/>
    <col min="3" max="7" width="17.42578125" customWidth="1"/>
    <col min="8" max="8" width="14.140625" customWidth="1"/>
  </cols>
  <sheetData>
    <row r="2" spans="2:11" ht="44.25" customHeight="1" x14ac:dyDescent="0.2"/>
    <row r="3" spans="2:11" ht="39" customHeight="1" x14ac:dyDescent="0.2">
      <c r="B3" s="90" t="s">
        <v>7</v>
      </c>
      <c r="C3" s="91"/>
      <c r="D3" s="91"/>
      <c r="E3" s="91"/>
      <c r="F3" s="91"/>
      <c r="G3" s="91"/>
      <c r="H3" s="92"/>
    </row>
    <row r="4" spans="2:11" x14ac:dyDescent="0.2">
      <c r="B4" s="26"/>
      <c r="C4" s="5"/>
      <c r="D4" s="6"/>
      <c r="E4" s="7"/>
      <c r="F4" s="7"/>
      <c r="G4" s="7"/>
      <c r="H4" s="27"/>
    </row>
    <row r="5" spans="2:11" ht="28.5" customHeight="1" x14ac:dyDescent="0.2">
      <c r="B5" s="26"/>
      <c r="C5" s="93"/>
      <c r="D5" s="94"/>
      <c r="E5" s="94"/>
      <c r="F5" s="94"/>
      <c r="G5" s="94"/>
      <c r="H5" s="95"/>
    </row>
    <row r="6" spans="2:11" s="4" customFormat="1" ht="33" customHeight="1" x14ac:dyDescent="0.2">
      <c r="B6" s="28"/>
      <c r="C6" s="9">
        <v>2020</v>
      </c>
      <c r="D6" s="8">
        <v>2021</v>
      </c>
      <c r="E6" s="9">
        <v>2022</v>
      </c>
      <c r="F6" s="9">
        <v>2023</v>
      </c>
      <c r="G6" s="9">
        <v>2024</v>
      </c>
      <c r="H6" s="17" t="s">
        <v>11</v>
      </c>
    </row>
    <row r="7" spans="2:11" s="4" customFormat="1" ht="20.100000000000001" customHeight="1" x14ac:dyDescent="0.2">
      <c r="B7" s="28"/>
      <c r="C7" s="11" t="s">
        <v>5</v>
      </c>
      <c r="D7" s="11" t="s">
        <v>5</v>
      </c>
      <c r="E7" s="11" t="s">
        <v>5</v>
      </c>
      <c r="F7" s="11" t="s">
        <v>5</v>
      </c>
      <c r="G7" s="11" t="s">
        <v>5</v>
      </c>
      <c r="H7" s="96" t="s">
        <v>10</v>
      </c>
    </row>
    <row r="8" spans="2:11" s="4" customFormat="1" ht="20.100000000000001" customHeight="1" x14ac:dyDescent="0.2">
      <c r="B8" s="28"/>
      <c r="C8" s="12" t="s">
        <v>9</v>
      </c>
      <c r="D8" s="12" t="s">
        <v>9</v>
      </c>
      <c r="E8" s="12" t="s">
        <v>9</v>
      </c>
      <c r="F8" s="12" t="s">
        <v>9</v>
      </c>
      <c r="G8" s="12" t="s">
        <v>9</v>
      </c>
      <c r="H8" s="97"/>
    </row>
    <row r="9" spans="2:11" ht="24.95" customHeight="1" x14ac:dyDescent="0.2">
      <c r="B9" s="19" t="s">
        <v>20</v>
      </c>
      <c r="C9" s="30"/>
      <c r="D9" s="30"/>
      <c r="E9" s="21"/>
      <c r="F9" s="21"/>
      <c r="G9" s="21"/>
      <c r="H9" s="21"/>
    </row>
    <row r="10" spans="2:11" ht="20.100000000000001" customHeight="1" x14ac:dyDescent="0.2">
      <c r="B10" s="22" t="s">
        <v>21</v>
      </c>
      <c r="C10" s="10">
        <v>134689</v>
      </c>
      <c r="D10" s="31">
        <v>145010.03</v>
      </c>
      <c r="E10" s="10">
        <v>124220.03000000001</v>
      </c>
      <c r="F10" s="10">
        <v>122271.05000000002</v>
      </c>
      <c r="G10" s="10">
        <v>114782.55</v>
      </c>
      <c r="H10" s="32">
        <f>(G10-F10)/F10</f>
        <v>-6.1245078045866243E-2</v>
      </c>
      <c r="J10" s="37"/>
      <c r="K10" s="38"/>
    </row>
    <row r="11" spans="2:11" ht="20.100000000000001" customHeight="1" x14ac:dyDescent="0.2">
      <c r="B11" s="22" t="s">
        <v>22</v>
      </c>
      <c r="C11" s="31">
        <v>163169</v>
      </c>
      <c r="D11" s="31">
        <v>140415.505</v>
      </c>
      <c r="E11" s="10">
        <v>118735.67700000001</v>
      </c>
      <c r="F11" s="10">
        <v>64918.974999999991</v>
      </c>
      <c r="G11" s="10">
        <v>71667.259999999995</v>
      </c>
      <c r="H11" s="24">
        <f t="shared" ref="H11:H25" si="0">(G11-F11)/F11</f>
        <v>0.10394934608872067</v>
      </c>
      <c r="J11" s="37"/>
      <c r="K11" s="38"/>
    </row>
    <row r="12" spans="2:11" ht="20.100000000000001" customHeight="1" x14ac:dyDescent="0.2">
      <c r="B12" s="22" t="s">
        <v>23</v>
      </c>
      <c r="C12" s="31">
        <v>144107</v>
      </c>
      <c r="D12" s="31">
        <v>132261.29999999999</v>
      </c>
      <c r="E12" s="10">
        <v>69185.399999999994</v>
      </c>
      <c r="F12" s="10">
        <v>41253.550000000003</v>
      </c>
      <c r="G12" s="10">
        <v>23456.3</v>
      </c>
      <c r="H12" s="32">
        <f t="shared" si="0"/>
        <v>-0.43141135732561203</v>
      </c>
      <c r="J12" s="37"/>
      <c r="K12" s="38"/>
    </row>
    <row r="13" spans="2:11" ht="20.100000000000001" customHeight="1" x14ac:dyDescent="0.2">
      <c r="B13" s="22" t="s">
        <v>24</v>
      </c>
      <c r="C13" s="31">
        <v>136759</v>
      </c>
      <c r="D13" s="31">
        <v>128082.51000000001</v>
      </c>
      <c r="E13" s="10">
        <v>112838.89999999997</v>
      </c>
      <c r="F13" s="10">
        <v>105988.183</v>
      </c>
      <c r="G13" s="10">
        <v>105773.01200000002</v>
      </c>
      <c r="H13" s="39">
        <f t="shared" si="0"/>
        <v>-2.0301414168029234E-3</v>
      </c>
      <c r="J13" s="37"/>
      <c r="K13" s="38"/>
    </row>
    <row r="14" spans="2:11" ht="20.100000000000001" customHeight="1" x14ac:dyDescent="0.2">
      <c r="B14" s="22" t="s">
        <v>25</v>
      </c>
      <c r="C14" s="31">
        <v>69133</v>
      </c>
      <c r="D14" s="31">
        <v>83203.790000000008</v>
      </c>
      <c r="E14" s="10">
        <v>63311.141000000003</v>
      </c>
      <c r="F14" s="10">
        <v>21737.370000000003</v>
      </c>
      <c r="G14" s="10">
        <v>43482.820000000007</v>
      </c>
      <c r="H14" s="24">
        <f t="shared" si="0"/>
        <v>1.0003717101010841</v>
      </c>
      <c r="J14" s="37"/>
      <c r="K14" s="38"/>
    </row>
    <row r="15" spans="2:11" ht="20.100000000000001" customHeight="1" x14ac:dyDescent="0.2">
      <c r="B15" s="22" t="s">
        <v>26</v>
      </c>
      <c r="C15" s="31">
        <v>82688</v>
      </c>
      <c r="D15" s="31">
        <v>81726.490000000005</v>
      </c>
      <c r="E15" s="10">
        <v>59636.739999999991</v>
      </c>
      <c r="F15" s="10">
        <v>59673.750000000007</v>
      </c>
      <c r="G15" s="10">
        <v>59522.239999999998</v>
      </c>
      <c r="H15" s="40">
        <f t="shared" si="0"/>
        <v>-2.5389723287041503E-3</v>
      </c>
      <c r="J15" s="37"/>
      <c r="K15" s="38"/>
    </row>
    <row r="16" spans="2:11" ht="20.100000000000001" customHeight="1" x14ac:dyDescent="0.2">
      <c r="B16" s="22" t="s">
        <v>27</v>
      </c>
      <c r="C16" s="31">
        <v>78324</v>
      </c>
      <c r="D16" s="31">
        <v>76481.91</v>
      </c>
      <c r="E16" s="10">
        <v>73682.565000000002</v>
      </c>
      <c r="F16" s="10">
        <v>63147.441000000006</v>
      </c>
      <c r="G16" s="10">
        <v>66132.587</v>
      </c>
      <c r="H16" s="24">
        <f t="shared" si="0"/>
        <v>4.7272636115214754E-2</v>
      </c>
      <c r="J16" s="37"/>
      <c r="K16" s="38"/>
    </row>
    <row r="17" spans="2:11" ht="20.100000000000001" customHeight="1" x14ac:dyDescent="0.2">
      <c r="B17" s="22" t="s">
        <v>28</v>
      </c>
      <c r="C17" s="31">
        <v>85381</v>
      </c>
      <c r="D17" s="31">
        <v>75290.84</v>
      </c>
      <c r="E17" s="10">
        <v>49964.149999999994</v>
      </c>
      <c r="F17" s="10">
        <v>57164.83</v>
      </c>
      <c r="G17" s="10">
        <v>43821.159999999996</v>
      </c>
      <c r="H17" s="32">
        <f t="shared" si="0"/>
        <v>-0.23342446745665132</v>
      </c>
      <c r="J17" s="37"/>
      <c r="K17" s="38"/>
    </row>
    <row r="18" spans="2:11" ht="20.100000000000001" customHeight="1" x14ac:dyDescent="0.2">
      <c r="B18" s="22" t="s">
        <v>29</v>
      </c>
      <c r="C18" s="31">
        <v>86540</v>
      </c>
      <c r="D18" s="31">
        <v>72130.430000000008</v>
      </c>
      <c r="E18" s="10">
        <v>40790.300000000003</v>
      </c>
      <c r="F18" s="10">
        <v>120874.05</v>
      </c>
      <c r="G18" s="10">
        <v>236200</v>
      </c>
      <c r="H18" s="24">
        <f t="shared" si="0"/>
        <v>0.95410015631973943</v>
      </c>
      <c r="J18" s="37"/>
      <c r="K18" s="38"/>
    </row>
    <row r="19" spans="2:11" ht="20.100000000000001" customHeight="1" x14ac:dyDescent="0.2">
      <c r="B19" s="22" t="s">
        <v>30</v>
      </c>
      <c r="C19" s="31">
        <v>112824</v>
      </c>
      <c r="D19" s="31">
        <v>69702.14</v>
      </c>
      <c r="E19" s="10">
        <v>108049.82999999997</v>
      </c>
      <c r="F19" s="10">
        <v>101403</v>
      </c>
      <c r="G19" s="10">
        <v>94080.510000000009</v>
      </c>
      <c r="H19" s="32">
        <f t="shared" si="0"/>
        <v>-7.221176888257734E-2</v>
      </c>
      <c r="J19" s="37"/>
      <c r="K19" s="38"/>
    </row>
    <row r="20" spans="2:11" ht="20.100000000000001" customHeight="1" x14ac:dyDescent="0.2">
      <c r="B20" s="22" t="s">
        <v>31</v>
      </c>
      <c r="C20" s="31">
        <v>53467</v>
      </c>
      <c r="D20" s="31">
        <v>51625.030000000006</v>
      </c>
      <c r="E20" s="10">
        <v>48832.000000000007</v>
      </c>
      <c r="F20" s="10">
        <v>34337.250000000007</v>
      </c>
      <c r="G20" s="10">
        <v>71127.3</v>
      </c>
      <c r="H20" s="24">
        <f t="shared" si="0"/>
        <v>1.0714326278312907</v>
      </c>
      <c r="J20" s="37"/>
      <c r="K20" s="38"/>
    </row>
    <row r="21" spans="2:11" ht="20.100000000000001" customHeight="1" x14ac:dyDescent="0.2">
      <c r="B21" s="22" t="s">
        <v>32</v>
      </c>
      <c r="C21" s="31">
        <v>49211</v>
      </c>
      <c r="D21" s="31">
        <v>48595.11</v>
      </c>
      <c r="E21" s="10">
        <v>33192.379999999997</v>
      </c>
      <c r="F21" s="10">
        <v>28708.298000000003</v>
      </c>
      <c r="G21" s="10">
        <v>25431.514999999996</v>
      </c>
      <c r="H21" s="32">
        <f t="shared" si="0"/>
        <v>-0.11414062233853106</v>
      </c>
      <c r="J21" s="37"/>
      <c r="K21" s="38"/>
    </row>
    <row r="22" spans="2:11" ht="20.100000000000001" customHeight="1" x14ac:dyDescent="0.2">
      <c r="B22" s="22" t="s">
        <v>33</v>
      </c>
      <c r="C22" s="31">
        <v>48073</v>
      </c>
      <c r="D22" s="31">
        <v>39774.849999999991</v>
      </c>
      <c r="E22" s="10">
        <v>30290.610000000004</v>
      </c>
      <c r="F22" s="10">
        <v>33256.504999999997</v>
      </c>
      <c r="G22" s="10">
        <v>36502.079000000005</v>
      </c>
      <c r="H22" s="24">
        <f t="shared" si="0"/>
        <v>9.7592155279095261E-2</v>
      </c>
      <c r="J22" s="37"/>
      <c r="K22" s="38"/>
    </row>
    <row r="23" spans="2:11" ht="20.100000000000001" customHeight="1" x14ac:dyDescent="0.2">
      <c r="B23" s="22" t="s">
        <v>34</v>
      </c>
      <c r="C23" s="31">
        <v>30897</v>
      </c>
      <c r="D23" s="31">
        <v>32157.411</v>
      </c>
      <c r="E23" s="10">
        <v>25381.190000000002</v>
      </c>
      <c r="F23" s="10">
        <v>24078.702999999998</v>
      </c>
      <c r="G23" s="10">
        <v>23826.154999999999</v>
      </c>
      <c r="H23" s="32">
        <f t="shared" si="0"/>
        <v>-1.0488438683761285E-2</v>
      </c>
      <c r="J23" s="37"/>
      <c r="K23" s="38"/>
    </row>
    <row r="24" spans="2:11" ht="20.100000000000001" customHeight="1" x14ac:dyDescent="0.2">
      <c r="B24" s="22" t="s">
        <v>35</v>
      </c>
      <c r="C24" s="31">
        <v>21396</v>
      </c>
      <c r="D24" s="31">
        <v>17114.54</v>
      </c>
      <c r="E24" s="10">
        <v>17528.971000000001</v>
      </c>
      <c r="F24" s="10">
        <v>20185.154999999999</v>
      </c>
      <c r="G24" s="10">
        <v>17337.695</v>
      </c>
      <c r="H24" s="32">
        <f>(G24-F24)/F24</f>
        <v>-0.14106703664153183</v>
      </c>
      <c r="J24" s="37"/>
      <c r="K24" s="38"/>
    </row>
    <row r="25" spans="2:11" ht="20.100000000000001" customHeight="1" thickBot="1" x14ac:dyDescent="0.25">
      <c r="B25" s="22" t="s">
        <v>36</v>
      </c>
      <c r="C25" s="31">
        <v>468635.63799999934</v>
      </c>
      <c r="D25" s="31">
        <v>378786.91100000002</v>
      </c>
      <c r="E25" s="31">
        <v>409916.31200000027</v>
      </c>
      <c r="F25" s="31">
        <v>473614</v>
      </c>
      <c r="G25" s="10">
        <v>458296.71399999986</v>
      </c>
      <c r="H25" s="25">
        <f t="shared" si="0"/>
        <v>-3.2341286364001354E-2</v>
      </c>
      <c r="J25" s="37"/>
      <c r="K25" s="38"/>
    </row>
    <row r="26" spans="2:11" ht="20.100000000000001" customHeight="1" x14ac:dyDescent="0.2">
      <c r="B26" s="33" t="s">
        <v>37</v>
      </c>
      <c r="C26" s="34">
        <v>1891551.638</v>
      </c>
      <c r="D26" s="34">
        <v>1685715.777</v>
      </c>
      <c r="E26" s="34">
        <v>1385556.1960000002</v>
      </c>
      <c r="F26" s="35">
        <v>1372612.1099999999</v>
      </c>
      <c r="G26" s="35">
        <f>SUM(G10:G25)</f>
        <v>1491439.8969999999</v>
      </c>
      <c r="H26" s="36">
        <f>(G26-F26)/F26</f>
        <v>8.6570551238980414E-2</v>
      </c>
    </row>
    <row r="27" spans="2:11" ht="27" x14ac:dyDescent="0.5">
      <c r="C27" s="41"/>
      <c r="D27" s="41"/>
      <c r="E27" s="42"/>
      <c r="F27" s="43"/>
      <c r="G27" s="43"/>
      <c r="H27" s="2"/>
    </row>
    <row r="56" spans="2:8" x14ac:dyDescent="0.2">
      <c r="B56" s="5"/>
      <c r="C56" s="5"/>
      <c r="D56" s="6"/>
      <c r="E56" s="7"/>
      <c r="F56" s="7"/>
      <c r="G56" s="7"/>
      <c r="H56" s="7"/>
    </row>
    <row r="57" spans="2:8" ht="15" x14ac:dyDescent="0.3">
      <c r="D57" s="3"/>
    </row>
    <row r="58" spans="2:8" ht="15" x14ac:dyDescent="0.3">
      <c r="E58" s="1"/>
      <c r="F58" s="2"/>
      <c r="G58" s="2"/>
      <c r="H58" s="2"/>
    </row>
    <row r="86" spans="2:8" x14ac:dyDescent="0.2">
      <c r="B86" s="5"/>
      <c r="C86" s="5"/>
      <c r="D86" s="6"/>
      <c r="E86" s="7"/>
      <c r="F86" s="7"/>
      <c r="G86" s="7"/>
      <c r="H86" s="7"/>
    </row>
    <row r="87" spans="2:8" ht="15" x14ac:dyDescent="0.3">
      <c r="D87" s="3"/>
    </row>
    <row r="88" spans="2:8" ht="15" x14ac:dyDescent="0.3">
      <c r="E88" s="1"/>
      <c r="F88" s="2"/>
      <c r="G88" s="2"/>
      <c r="H88" s="2"/>
    </row>
  </sheetData>
  <mergeCells count="3">
    <mergeCell ref="B3:H3"/>
    <mergeCell ref="C5:H5"/>
    <mergeCell ref="H7:H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4AD40-1036-4810-99D7-DE7D0B6C7C87}">
  <dimension ref="B2:N50"/>
  <sheetViews>
    <sheetView workbookViewId="0">
      <selection activeCell="Q24" sqref="Q24"/>
    </sheetView>
  </sheetViews>
  <sheetFormatPr defaultColWidth="11.42578125" defaultRowHeight="12.75" x14ac:dyDescent="0.2"/>
  <cols>
    <col min="1" max="1" width="8.85546875" customWidth="1"/>
    <col min="2" max="2" width="45.7109375" customWidth="1"/>
    <col min="3" max="3" width="14" customWidth="1"/>
    <col min="4" max="4" width="9.7109375" customWidth="1"/>
    <col min="5" max="5" width="14.5703125" customWidth="1"/>
    <col min="6" max="6" width="11.140625" customWidth="1"/>
    <col min="7" max="7" width="14.42578125" customWidth="1"/>
    <col min="8" max="8" width="13.140625" customWidth="1"/>
    <col min="9" max="9" width="13.85546875" customWidth="1"/>
    <col min="10" max="10" width="12.5703125" customWidth="1"/>
    <col min="11" max="11" width="14.28515625" customWidth="1"/>
    <col min="12" max="12" width="9.7109375" customWidth="1"/>
    <col min="13" max="13" width="7.5703125" customWidth="1"/>
    <col min="14" max="14" width="8.7109375" customWidth="1"/>
  </cols>
  <sheetData>
    <row r="2" spans="2:14" ht="40.5" customHeight="1" x14ac:dyDescent="0.2"/>
    <row r="3" spans="2:14" ht="18" x14ac:dyDescent="0.2">
      <c r="B3" s="90" t="s">
        <v>38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2"/>
    </row>
    <row r="4" spans="2:14" s="47" customFormat="1" x14ac:dyDescent="0.2">
      <c r="B4" s="44"/>
      <c r="C4" s="45">
        <f t="shared" ref="C4" si="0">+C6</f>
        <v>2020</v>
      </c>
      <c r="D4" s="45">
        <f t="shared" ref="D4" si="1">+C4</f>
        <v>2020</v>
      </c>
      <c r="E4" s="45">
        <f t="shared" ref="E4" si="2">+E6</f>
        <v>2021</v>
      </c>
      <c r="F4" s="45">
        <f t="shared" ref="F4" si="3">+E4</f>
        <v>2021</v>
      </c>
      <c r="G4" s="45">
        <f t="shared" ref="G4" si="4">+G6</f>
        <v>2022</v>
      </c>
      <c r="H4" s="45">
        <f t="shared" ref="H4" si="5">+G4</f>
        <v>2022</v>
      </c>
      <c r="I4" s="45">
        <f t="shared" ref="I4" si="6">+I6</f>
        <v>2023</v>
      </c>
      <c r="J4" s="45">
        <f t="shared" ref="J4" si="7">+I4</f>
        <v>2023</v>
      </c>
      <c r="K4" s="45">
        <f t="shared" ref="K4" si="8">+K6</f>
        <v>2024</v>
      </c>
      <c r="L4" s="45">
        <f t="shared" ref="L4" si="9">+K4</f>
        <v>2024</v>
      </c>
      <c r="M4" s="45"/>
      <c r="N4" s="46"/>
    </row>
    <row r="5" spans="2:14" ht="15" x14ac:dyDescent="0.2">
      <c r="B5" s="26"/>
      <c r="C5" s="93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2:14" s="4" customFormat="1" ht="15" x14ac:dyDescent="0.2">
      <c r="B6" s="28"/>
      <c r="C6" s="104">
        <v>2020</v>
      </c>
      <c r="D6" s="105"/>
      <c r="E6" s="104">
        <v>2021</v>
      </c>
      <c r="F6" s="105"/>
      <c r="G6" s="104">
        <v>2022</v>
      </c>
      <c r="H6" s="105"/>
      <c r="I6" s="104">
        <v>2023</v>
      </c>
      <c r="J6" s="105"/>
      <c r="K6" s="104">
        <v>2024</v>
      </c>
      <c r="L6" s="105"/>
      <c r="M6" s="106" t="s">
        <v>11</v>
      </c>
      <c r="N6" s="107"/>
    </row>
    <row r="7" spans="2:14" s="4" customFormat="1" ht="20.100000000000001" customHeight="1" x14ac:dyDescent="0.2">
      <c r="B7" s="28"/>
      <c r="C7" s="11" t="s">
        <v>39</v>
      </c>
      <c r="D7" s="48" t="s">
        <v>40</v>
      </c>
      <c r="E7" s="11" t="s">
        <v>39</v>
      </c>
      <c r="F7" s="48" t="s">
        <v>40</v>
      </c>
      <c r="G7" s="11" t="s">
        <v>39</v>
      </c>
      <c r="H7" s="48" t="s">
        <v>40</v>
      </c>
      <c r="I7" s="11" t="s">
        <v>39</v>
      </c>
      <c r="J7" s="48" t="s">
        <v>40</v>
      </c>
      <c r="K7" s="11" t="s">
        <v>39</v>
      </c>
      <c r="L7" s="48" t="s">
        <v>40</v>
      </c>
      <c r="M7" s="98" t="s">
        <v>10</v>
      </c>
      <c r="N7" s="99"/>
    </row>
    <row r="8" spans="2:14" s="4" customFormat="1" ht="14.25" x14ac:dyDescent="0.2">
      <c r="B8" s="28"/>
      <c r="C8" s="12" t="s">
        <v>41</v>
      </c>
      <c r="D8" s="49" t="s">
        <v>9</v>
      </c>
      <c r="E8" s="12" t="s">
        <v>41</v>
      </c>
      <c r="F8" s="49" t="s">
        <v>9</v>
      </c>
      <c r="G8" s="12" t="s">
        <v>41</v>
      </c>
      <c r="H8" s="49" t="s">
        <v>9</v>
      </c>
      <c r="I8" s="12" t="s">
        <v>41</v>
      </c>
      <c r="J8" s="49" t="s">
        <v>9</v>
      </c>
      <c r="K8" s="12" t="s">
        <v>41</v>
      </c>
      <c r="L8" s="50" t="s">
        <v>9</v>
      </c>
      <c r="M8" s="100"/>
      <c r="N8" s="101"/>
    </row>
    <row r="9" spans="2:14" ht="15" x14ac:dyDescent="0.2">
      <c r="B9" s="19" t="s">
        <v>42</v>
      </c>
      <c r="C9" s="30"/>
      <c r="D9" s="51"/>
      <c r="E9" s="30"/>
      <c r="F9" s="51"/>
      <c r="G9" s="30"/>
      <c r="H9" s="52"/>
      <c r="I9" s="30"/>
      <c r="J9" s="52"/>
      <c r="K9" s="30"/>
      <c r="L9" s="52"/>
      <c r="M9" s="102"/>
      <c r="N9" s="103"/>
    </row>
    <row r="10" spans="2:14" ht="15" x14ac:dyDescent="0.2">
      <c r="B10" s="53" t="s">
        <v>43</v>
      </c>
      <c r="C10" s="54"/>
      <c r="D10" s="55">
        <v>222</v>
      </c>
      <c r="E10" s="56"/>
      <c r="F10" s="55">
        <v>332</v>
      </c>
      <c r="G10" s="56"/>
      <c r="H10" s="57">
        <v>20</v>
      </c>
      <c r="I10" s="58"/>
      <c r="J10" s="59">
        <v>498</v>
      </c>
      <c r="K10" s="58"/>
      <c r="L10" s="59">
        <v>59</v>
      </c>
      <c r="M10" s="58"/>
      <c r="N10" s="60">
        <f>(L10-J10)/J10</f>
        <v>-0.88152610441767065</v>
      </c>
    </row>
    <row r="11" spans="2:14" ht="15" x14ac:dyDescent="0.2">
      <c r="B11" s="53" t="s">
        <v>44</v>
      </c>
      <c r="C11" s="56">
        <v>39955598</v>
      </c>
      <c r="D11" s="55"/>
      <c r="E11" s="56">
        <v>31525607</v>
      </c>
      <c r="F11" s="55"/>
      <c r="G11" s="56">
        <v>33766598</v>
      </c>
      <c r="H11" s="57"/>
      <c r="I11" s="58">
        <v>38445986</v>
      </c>
      <c r="J11" s="59"/>
      <c r="K11" s="58">
        <v>38267920</v>
      </c>
      <c r="L11" s="59"/>
      <c r="M11" s="61">
        <f>(K11-I11)/I11</f>
        <v>-4.6315888477928488E-3</v>
      </c>
      <c r="N11" s="62"/>
    </row>
    <row r="12" spans="2:14" ht="15" x14ac:dyDescent="0.2">
      <c r="B12" s="53" t="s">
        <v>45</v>
      </c>
      <c r="C12" s="56"/>
      <c r="D12" s="55">
        <v>48090</v>
      </c>
      <c r="E12" s="56"/>
      <c r="F12" s="55">
        <v>111423</v>
      </c>
      <c r="G12" s="56"/>
      <c r="H12" s="57">
        <v>104205</v>
      </c>
      <c r="I12" s="58"/>
      <c r="J12" s="59">
        <v>80320</v>
      </c>
      <c r="K12" s="58"/>
      <c r="L12" s="59">
        <v>78680</v>
      </c>
      <c r="M12" s="58"/>
      <c r="N12" s="63">
        <f>(L12-J12)/J12</f>
        <v>-2.0418326693227091E-2</v>
      </c>
    </row>
    <row r="13" spans="2:14" ht="15" x14ac:dyDescent="0.2">
      <c r="B13" s="53" t="s">
        <v>46</v>
      </c>
      <c r="C13" s="56"/>
      <c r="D13" s="55"/>
      <c r="E13" s="56"/>
      <c r="F13" s="55"/>
      <c r="G13" s="56"/>
      <c r="H13" s="57"/>
      <c r="I13" s="58">
        <v>232843</v>
      </c>
      <c r="J13" s="59"/>
      <c r="K13" s="58">
        <v>0</v>
      </c>
      <c r="L13" s="59"/>
      <c r="M13" s="58"/>
      <c r="N13" s="63"/>
    </row>
    <row r="14" spans="2:14" ht="15.75" thickBot="1" x14ac:dyDescent="0.25">
      <c r="B14" s="53" t="s">
        <v>47</v>
      </c>
      <c r="C14" s="56">
        <v>2363539</v>
      </c>
      <c r="D14" s="55"/>
      <c r="E14" s="56">
        <v>8179229</v>
      </c>
      <c r="F14" s="55"/>
      <c r="G14" s="56">
        <v>5978415</v>
      </c>
      <c r="H14" s="57"/>
      <c r="I14" s="58">
        <v>8588814</v>
      </c>
      <c r="J14" s="59"/>
      <c r="K14" s="58">
        <v>10478962</v>
      </c>
      <c r="L14" s="59"/>
      <c r="M14" s="64">
        <f>(K14-I14)/I14</f>
        <v>0.22007089686655223</v>
      </c>
      <c r="N14" s="65"/>
    </row>
    <row r="15" spans="2:14" ht="15" x14ac:dyDescent="0.2">
      <c r="B15" s="23" t="s">
        <v>48</v>
      </c>
      <c r="C15" s="66">
        <v>42319137</v>
      </c>
      <c r="D15" s="67">
        <v>48312</v>
      </c>
      <c r="E15" s="66">
        <v>39704836</v>
      </c>
      <c r="F15" s="67">
        <v>111755</v>
      </c>
      <c r="G15" s="66">
        <v>39745013</v>
      </c>
      <c r="H15" s="68">
        <v>104225</v>
      </c>
      <c r="I15" s="66">
        <f>I11+I13+I14</f>
        <v>47267643</v>
      </c>
      <c r="J15" s="68">
        <v>80818</v>
      </c>
      <c r="K15" s="66">
        <f>K11+K14</f>
        <v>48746882</v>
      </c>
      <c r="L15" s="68">
        <f>+SUM(L10:L14)</f>
        <v>78739</v>
      </c>
      <c r="M15" s="69">
        <f>(K15-I15)/I15</f>
        <v>3.1294960063906717E-2</v>
      </c>
      <c r="N15" s="70">
        <f>(L15-J15)/J15</f>
        <v>-2.5724467321636271E-2</v>
      </c>
    </row>
    <row r="16" spans="2:14" ht="15.75" x14ac:dyDescent="0.3"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2"/>
    </row>
    <row r="17" spans="3:14" ht="15.75" x14ac:dyDescent="0.3"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2"/>
    </row>
    <row r="18" spans="3:14" ht="15.75" x14ac:dyDescent="0.3"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2"/>
    </row>
    <row r="47" spans="2:14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7"/>
    </row>
    <row r="48" spans="2:14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7"/>
    </row>
    <row r="50" spans="14:14" ht="15" x14ac:dyDescent="0.3">
      <c r="N50" s="2"/>
    </row>
  </sheetData>
  <mergeCells count="10">
    <mergeCell ref="M7:N8"/>
    <mergeCell ref="M9:N9"/>
    <mergeCell ref="B3:N3"/>
    <mergeCell ref="C5:N5"/>
    <mergeCell ref="C6:D6"/>
    <mergeCell ref="E6:F6"/>
    <mergeCell ref="G6:H6"/>
    <mergeCell ref="I6:J6"/>
    <mergeCell ref="K6:L6"/>
    <mergeCell ref="M6:N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3B274-4712-4135-A855-F8131D6B98AC}">
  <dimension ref="B3:H46"/>
  <sheetViews>
    <sheetView workbookViewId="0">
      <selection activeCell="M21" sqref="M21"/>
    </sheetView>
  </sheetViews>
  <sheetFormatPr defaultColWidth="11.42578125" defaultRowHeight="12.75" x14ac:dyDescent="0.2"/>
  <cols>
    <col min="1" max="1" width="25.28515625" customWidth="1"/>
    <col min="2" max="2" width="32.85546875" customWidth="1"/>
    <col min="3" max="4" width="13.7109375" customWidth="1"/>
    <col min="5" max="7" width="12.7109375" customWidth="1"/>
    <col min="8" max="8" width="14.140625" customWidth="1"/>
  </cols>
  <sheetData>
    <row r="3" spans="2:8" ht="18" x14ac:dyDescent="0.2">
      <c r="B3" s="90" t="s">
        <v>38</v>
      </c>
      <c r="C3" s="91"/>
      <c r="D3" s="91"/>
      <c r="E3" s="91"/>
      <c r="F3" s="91"/>
      <c r="G3" s="91"/>
      <c r="H3" s="92"/>
    </row>
    <row r="4" spans="2:8" s="47" customFormat="1" x14ac:dyDescent="0.2">
      <c r="B4" s="44"/>
      <c r="C4" s="72">
        <f t="shared" ref="C4:G4" si="0">+C6</f>
        <v>2020</v>
      </c>
      <c r="D4" s="72">
        <f t="shared" si="0"/>
        <v>2021</v>
      </c>
      <c r="E4" s="72">
        <f t="shared" si="0"/>
        <v>2022</v>
      </c>
      <c r="F4" s="72">
        <f t="shared" si="0"/>
        <v>2023</v>
      </c>
      <c r="G4" s="72">
        <f t="shared" si="0"/>
        <v>2024</v>
      </c>
      <c r="H4" s="73"/>
    </row>
    <row r="5" spans="2:8" ht="15" x14ac:dyDescent="0.2">
      <c r="B5" s="26"/>
      <c r="C5" s="93"/>
      <c r="D5" s="94"/>
      <c r="E5" s="94"/>
      <c r="F5" s="94"/>
      <c r="G5" s="94"/>
      <c r="H5" s="95"/>
    </row>
    <row r="6" spans="2:8" s="4" customFormat="1" ht="30" x14ac:dyDescent="0.2">
      <c r="B6" s="28"/>
      <c r="C6" s="9">
        <v>2020</v>
      </c>
      <c r="D6" s="9">
        <v>2021</v>
      </c>
      <c r="E6" s="9">
        <v>2022</v>
      </c>
      <c r="F6" s="9">
        <v>2023</v>
      </c>
      <c r="G6" s="9">
        <v>2024</v>
      </c>
      <c r="H6" s="17" t="s">
        <v>11</v>
      </c>
    </row>
    <row r="7" spans="2:8" s="4" customFormat="1" x14ac:dyDescent="0.2">
      <c r="B7" s="28"/>
      <c r="C7" s="11" t="s">
        <v>39</v>
      </c>
      <c r="D7" s="11" t="s">
        <v>39</v>
      </c>
      <c r="E7" s="11" t="s">
        <v>39</v>
      </c>
      <c r="F7" s="11" t="s">
        <v>39</v>
      </c>
      <c r="G7" s="11" t="s">
        <v>39</v>
      </c>
      <c r="H7" s="96" t="s">
        <v>10</v>
      </c>
    </row>
    <row r="8" spans="2:8" s="4" customFormat="1" ht="14.25" x14ac:dyDescent="0.2">
      <c r="B8" s="28"/>
      <c r="C8" s="12" t="s">
        <v>41</v>
      </c>
      <c r="D8" s="12" t="s">
        <v>41</v>
      </c>
      <c r="E8" s="12" t="s">
        <v>41</v>
      </c>
      <c r="F8" s="12" t="s">
        <v>41</v>
      </c>
      <c r="G8" s="12" t="s">
        <v>41</v>
      </c>
      <c r="H8" s="97"/>
    </row>
    <row r="9" spans="2:8" ht="15" x14ac:dyDescent="0.2">
      <c r="B9" s="19" t="s">
        <v>49</v>
      </c>
      <c r="C9" s="30"/>
      <c r="D9" s="30"/>
      <c r="E9" s="30"/>
      <c r="F9" s="30"/>
      <c r="G9" s="30"/>
      <c r="H9" s="21"/>
    </row>
    <row r="10" spans="2:8" ht="15" x14ac:dyDescent="0.2">
      <c r="B10" s="53" t="s">
        <v>50</v>
      </c>
      <c r="C10" s="74" t="s">
        <v>51</v>
      </c>
      <c r="D10" s="74" t="s">
        <v>51</v>
      </c>
      <c r="E10" s="74" t="s">
        <v>51</v>
      </c>
      <c r="F10" s="75" t="s">
        <v>51</v>
      </c>
      <c r="G10" s="75" t="s">
        <v>51</v>
      </c>
      <c r="H10" s="76" t="s">
        <v>51</v>
      </c>
    </row>
    <row r="11" spans="2:8" ht="15" x14ac:dyDescent="0.2">
      <c r="B11" s="53" t="s">
        <v>52</v>
      </c>
      <c r="C11" s="77" t="s">
        <v>51</v>
      </c>
      <c r="D11" s="77" t="s">
        <v>51</v>
      </c>
      <c r="E11" s="56">
        <v>550</v>
      </c>
      <c r="F11" s="78">
        <v>550</v>
      </c>
      <c r="G11" s="78">
        <v>550</v>
      </c>
      <c r="H11" s="40">
        <f>(G11-F11)/F11</f>
        <v>0</v>
      </c>
    </row>
    <row r="12" spans="2:8" ht="30" x14ac:dyDescent="0.2">
      <c r="B12" s="53" t="s">
        <v>53</v>
      </c>
      <c r="C12" s="79">
        <v>125</v>
      </c>
      <c r="D12" s="79">
        <v>100</v>
      </c>
      <c r="E12" s="79">
        <v>150</v>
      </c>
      <c r="F12" s="79">
        <v>150</v>
      </c>
      <c r="G12" s="79">
        <v>150</v>
      </c>
      <c r="H12" s="40">
        <f>(G12-F12)/F12</f>
        <v>0</v>
      </c>
    </row>
    <row r="13" spans="2:8" ht="15.75" thickBot="1" x14ac:dyDescent="0.25">
      <c r="B13" s="53" t="s">
        <v>54</v>
      </c>
      <c r="C13" s="79">
        <v>270</v>
      </c>
      <c r="D13" s="79">
        <v>150</v>
      </c>
      <c r="E13" s="79">
        <v>200</v>
      </c>
      <c r="F13" s="79">
        <v>200</v>
      </c>
      <c r="G13" s="79">
        <v>200</v>
      </c>
      <c r="H13" s="80">
        <f>(G13-F13)/F13</f>
        <v>0</v>
      </c>
    </row>
    <row r="14" spans="2:8" ht="15" x14ac:dyDescent="0.2">
      <c r="B14" s="81" t="s">
        <v>48</v>
      </c>
      <c r="C14" s="82">
        <v>395</v>
      </c>
      <c r="D14" s="82">
        <v>250</v>
      </c>
      <c r="E14" s="82">
        <v>900</v>
      </c>
      <c r="F14" s="82">
        <v>900</v>
      </c>
      <c r="G14" s="82">
        <v>900</v>
      </c>
      <c r="H14" s="83">
        <f>(G14-F14)/F14</f>
        <v>0</v>
      </c>
    </row>
    <row r="15" spans="2:8" ht="15.75" x14ac:dyDescent="0.3">
      <c r="B15" s="84"/>
      <c r="C15" s="71"/>
      <c r="D15" s="71"/>
      <c r="E15" s="71"/>
      <c r="F15" s="71"/>
      <c r="G15" s="71"/>
      <c r="H15" s="2"/>
    </row>
    <row r="44" spans="2:8" x14ac:dyDescent="0.2">
      <c r="B44" s="5"/>
      <c r="C44" s="5"/>
      <c r="D44" s="5"/>
      <c r="E44" s="5"/>
      <c r="F44" s="5"/>
      <c r="G44" s="5"/>
      <c r="H44" s="7"/>
    </row>
    <row r="46" spans="2:8" ht="15" x14ac:dyDescent="0.3">
      <c r="H46" s="2"/>
    </row>
  </sheetData>
  <mergeCells count="3">
    <mergeCell ref="B3:H3"/>
    <mergeCell ref="C5:H5"/>
    <mergeCell ref="H7:H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B5A7-CE52-45C0-A72D-B89D827EAFF7}">
  <dimension ref="B3:H49"/>
  <sheetViews>
    <sheetView topLeftCell="A4" workbookViewId="0">
      <selection activeCell="M16" sqref="M16"/>
    </sheetView>
  </sheetViews>
  <sheetFormatPr defaultColWidth="11.42578125" defaultRowHeight="12.75" x14ac:dyDescent="0.2"/>
  <cols>
    <col min="1" max="1" width="22.140625" customWidth="1"/>
    <col min="2" max="2" width="24.140625" customWidth="1"/>
    <col min="3" max="8" width="15" customWidth="1"/>
  </cols>
  <sheetData>
    <row r="3" spans="2:8" ht="18" x14ac:dyDescent="0.2">
      <c r="B3" s="90" t="s">
        <v>55</v>
      </c>
      <c r="C3" s="91"/>
      <c r="D3" s="91"/>
      <c r="E3" s="91"/>
      <c r="F3" s="91"/>
      <c r="G3" s="91"/>
      <c r="H3" s="92"/>
    </row>
    <row r="4" spans="2:8" x14ac:dyDescent="0.2">
      <c r="B4" s="26"/>
      <c r="C4" s="5"/>
      <c r="D4" s="6"/>
      <c r="E4" s="7"/>
      <c r="F4" s="7"/>
      <c r="G4" s="7"/>
      <c r="H4" s="27"/>
    </row>
    <row r="5" spans="2:8" ht="15" x14ac:dyDescent="0.2">
      <c r="B5" s="26"/>
      <c r="C5" s="93"/>
      <c r="D5" s="94"/>
      <c r="E5" s="94"/>
      <c r="F5" s="94"/>
      <c r="G5" s="94"/>
      <c r="H5" s="95"/>
    </row>
    <row r="6" spans="2:8" s="4" customFormat="1" ht="30" x14ac:dyDescent="0.2">
      <c r="B6" s="28"/>
      <c r="C6" s="8">
        <v>2020</v>
      </c>
      <c r="D6" s="9">
        <v>2021</v>
      </c>
      <c r="E6" s="9">
        <v>2022</v>
      </c>
      <c r="F6" s="9">
        <v>2023</v>
      </c>
      <c r="G6" s="8">
        <v>2024</v>
      </c>
      <c r="H6" s="17" t="s">
        <v>11</v>
      </c>
    </row>
    <row r="7" spans="2:8" s="4" customFormat="1" x14ac:dyDescent="0.2">
      <c r="B7" s="28"/>
      <c r="C7" s="11" t="s">
        <v>56</v>
      </c>
      <c r="D7" s="11" t="s">
        <v>56</v>
      </c>
      <c r="E7" s="11" t="s">
        <v>56</v>
      </c>
      <c r="F7" s="11" t="s">
        <v>56</v>
      </c>
      <c r="G7" s="14" t="s">
        <v>56</v>
      </c>
      <c r="H7" s="96" t="s">
        <v>10</v>
      </c>
    </row>
    <row r="8" spans="2:8" s="4" customFormat="1" ht="14.25" x14ac:dyDescent="0.2">
      <c r="B8" s="28"/>
      <c r="C8" s="12" t="s">
        <v>57</v>
      </c>
      <c r="D8" s="12" t="s">
        <v>57</v>
      </c>
      <c r="E8" s="12" t="s">
        <v>57</v>
      </c>
      <c r="F8" s="12" t="s">
        <v>57</v>
      </c>
      <c r="G8" s="15" t="s">
        <v>57</v>
      </c>
      <c r="H8" s="97"/>
    </row>
    <row r="9" spans="2:8" ht="15" x14ac:dyDescent="0.2">
      <c r="B9" s="19" t="s">
        <v>58</v>
      </c>
      <c r="C9" s="30"/>
      <c r="D9" s="21"/>
      <c r="E9" s="21"/>
      <c r="F9" s="21"/>
      <c r="G9" s="21"/>
      <c r="H9" s="21"/>
    </row>
    <row r="10" spans="2:8" ht="15" x14ac:dyDescent="0.2">
      <c r="B10" s="22" t="s">
        <v>59</v>
      </c>
      <c r="C10" s="31">
        <v>33</v>
      </c>
      <c r="D10" s="10">
        <v>34</v>
      </c>
      <c r="E10" s="10">
        <v>32</v>
      </c>
      <c r="F10" s="10">
        <v>29</v>
      </c>
      <c r="G10" s="10">
        <v>30</v>
      </c>
      <c r="H10" s="24">
        <f>(G10-F10)/F10</f>
        <v>3.4482758620689655E-2</v>
      </c>
    </row>
    <row r="11" spans="2:8" ht="15" x14ac:dyDescent="0.2">
      <c r="B11" s="22" t="s">
        <v>60</v>
      </c>
      <c r="C11" s="31">
        <v>230</v>
      </c>
      <c r="D11" s="10">
        <v>217</v>
      </c>
      <c r="E11" s="10">
        <v>222</v>
      </c>
      <c r="F11" s="10">
        <v>211</v>
      </c>
      <c r="G11" s="10">
        <v>221</v>
      </c>
      <c r="H11" s="24">
        <f t="shared" ref="H11:H17" si="0">(G11-F11)/F11</f>
        <v>4.7393364928909949E-2</v>
      </c>
    </row>
    <row r="12" spans="2:8" ht="15" x14ac:dyDescent="0.2">
      <c r="B12" s="22" t="s">
        <v>61</v>
      </c>
      <c r="C12" s="31">
        <v>6</v>
      </c>
      <c r="D12" s="10">
        <v>7</v>
      </c>
      <c r="E12" s="10">
        <v>5</v>
      </c>
      <c r="F12" s="10">
        <v>6</v>
      </c>
      <c r="G12" s="10">
        <v>5</v>
      </c>
      <c r="H12" s="32">
        <f t="shared" si="0"/>
        <v>-0.16666666666666666</v>
      </c>
    </row>
    <row r="13" spans="2:8" ht="15" x14ac:dyDescent="0.2">
      <c r="B13" s="22" t="s">
        <v>62</v>
      </c>
      <c r="C13" s="31">
        <v>2</v>
      </c>
      <c r="D13" s="10">
        <v>3</v>
      </c>
      <c r="E13" s="10">
        <v>2</v>
      </c>
      <c r="F13" s="10">
        <v>2</v>
      </c>
      <c r="G13" s="10">
        <v>2</v>
      </c>
      <c r="H13" s="40">
        <f t="shared" si="0"/>
        <v>0</v>
      </c>
    </row>
    <row r="14" spans="2:8" ht="15" x14ac:dyDescent="0.2">
      <c r="B14" s="22" t="s">
        <v>63</v>
      </c>
      <c r="C14" s="31">
        <v>1</v>
      </c>
      <c r="D14" s="10">
        <v>1</v>
      </c>
      <c r="E14" s="10">
        <v>1</v>
      </c>
      <c r="F14" s="10">
        <v>1</v>
      </c>
      <c r="G14" s="10">
        <v>0</v>
      </c>
      <c r="H14" s="32">
        <f>(G14-F14)/F14</f>
        <v>-1</v>
      </c>
    </row>
    <row r="15" spans="2:8" ht="15" x14ac:dyDescent="0.2">
      <c r="B15" s="22" t="s">
        <v>64</v>
      </c>
      <c r="C15" s="31">
        <v>3</v>
      </c>
      <c r="D15" s="10">
        <v>6</v>
      </c>
      <c r="E15" s="10">
        <v>0</v>
      </c>
      <c r="F15" s="10">
        <v>3</v>
      </c>
      <c r="G15" s="10">
        <v>2</v>
      </c>
      <c r="H15" s="32">
        <f>(G15-F15)/F15</f>
        <v>-0.33333333333333331</v>
      </c>
    </row>
    <row r="16" spans="2:8" ht="15.75" thickBot="1" x14ac:dyDescent="0.25">
      <c r="B16" s="22" t="s">
        <v>65</v>
      </c>
      <c r="C16" s="31">
        <v>2</v>
      </c>
      <c r="D16" s="10">
        <v>1</v>
      </c>
      <c r="E16" s="10">
        <v>2</v>
      </c>
      <c r="F16" s="10">
        <v>1</v>
      </c>
      <c r="G16" s="10">
        <v>1</v>
      </c>
      <c r="H16" s="80">
        <f t="shared" si="0"/>
        <v>0</v>
      </c>
    </row>
    <row r="17" spans="2:8" ht="15" x14ac:dyDescent="0.2">
      <c r="B17" s="23" t="s">
        <v>66</v>
      </c>
      <c r="C17" s="18">
        <v>277</v>
      </c>
      <c r="D17" s="18">
        <v>269</v>
      </c>
      <c r="E17" s="16">
        <v>264</v>
      </c>
      <c r="F17" s="16">
        <v>253</v>
      </c>
      <c r="G17" s="16">
        <f>+SUM(G10:G16)</f>
        <v>261</v>
      </c>
      <c r="H17" s="85">
        <f t="shared" si="0"/>
        <v>3.1620553359683792E-2</v>
      </c>
    </row>
    <row r="18" spans="2:8" ht="15" x14ac:dyDescent="0.3">
      <c r="D18" s="1"/>
      <c r="E18" s="2"/>
      <c r="F18" s="2"/>
      <c r="G18" s="2"/>
      <c r="H18" s="2"/>
    </row>
    <row r="47" spans="2:8" x14ac:dyDescent="0.2">
      <c r="B47" s="5"/>
      <c r="C47" s="5"/>
      <c r="D47" s="6"/>
      <c r="E47" s="7"/>
      <c r="F47" s="7"/>
      <c r="G47" s="7"/>
      <c r="H47" s="7"/>
    </row>
    <row r="48" spans="2:8" ht="15" x14ac:dyDescent="0.3">
      <c r="D48" s="3"/>
    </row>
    <row r="49" spans="5:8" ht="15" x14ac:dyDescent="0.3">
      <c r="E49" s="1"/>
      <c r="F49" s="2"/>
      <c r="G49" s="2"/>
      <c r="H49" s="2"/>
    </row>
  </sheetData>
  <mergeCells count="3">
    <mergeCell ref="B3:H3"/>
    <mergeCell ref="C5:H5"/>
    <mergeCell ref="H7:H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93884-A8D4-475D-8177-300ED20FC2D6}">
  <dimension ref="B2:U79"/>
  <sheetViews>
    <sheetView topLeftCell="A13" workbookViewId="0">
      <selection activeCell="O66" sqref="O66"/>
    </sheetView>
  </sheetViews>
  <sheetFormatPr defaultColWidth="11.42578125" defaultRowHeight="12.75" x14ac:dyDescent="0.2"/>
  <cols>
    <col min="1" max="1" width="28.5703125" customWidth="1"/>
    <col min="2" max="2" width="23.5703125" customWidth="1"/>
    <col min="3" max="8" width="13.7109375" customWidth="1"/>
  </cols>
  <sheetData>
    <row r="2" spans="2:8" ht="51" customHeight="1" x14ac:dyDescent="0.2"/>
    <row r="3" spans="2:8" ht="30.75" customHeight="1" x14ac:dyDescent="0.2">
      <c r="B3" s="90" t="s">
        <v>73</v>
      </c>
      <c r="C3" s="91"/>
      <c r="D3" s="91"/>
      <c r="E3" s="91"/>
      <c r="F3" s="91"/>
      <c r="G3" s="91"/>
      <c r="H3" s="92"/>
    </row>
    <row r="4" spans="2:8" x14ac:dyDescent="0.2">
      <c r="B4" s="26"/>
      <c r="C4" s="5"/>
      <c r="D4" s="6"/>
      <c r="E4" s="7"/>
      <c r="F4" s="7"/>
      <c r="G4" s="7"/>
      <c r="H4" s="27"/>
    </row>
    <row r="5" spans="2:8" ht="28.5" customHeight="1" x14ac:dyDescent="0.2">
      <c r="B5" s="26"/>
      <c r="C5" s="93"/>
      <c r="D5" s="94"/>
      <c r="E5" s="94"/>
      <c r="F5" s="94"/>
      <c r="G5" s="94"/>
      <c r="H5" s="95"/>
    </row>
    <row r="6" spans="2:8" s="4" customFormat="1" ht="33" customHeight="1" x14ac:dyDescent="0.2">
      <c r="B6" s="28"/>
      <c r="C6" s="9">
        <v>2020</v>
      </c>
      <c r="D6" s="8">
        <v>2021</v>
      </c>
      <c r="E6" s="9">
        <v>2022</v>
      </c>
      <c r="F6" s="9">
        <v>2023</v>
      </c>
      <c r="G6" s="9">
        <v>2024</v>
      </c>
      <c r="H6" s="17" t="s">
        <v>74</v>
      </c>
    </row>
    <row r="7" spans="2:8" s="4" customFormat="1" ht="20.100000000000001" customHeight="1" x14ac:dyDescent="0.2">
      <c r="B7" s="28"/>
      <c r="C7" s="11" t="s">
        <v>75</v>
      </c>
      <c r="D7" s="11" t="s">
        <v>75</v>
      </c>
      <c r="E7" s="11" t="s">
        <v>75</v>
      </c>
      <c r="F7" s="11" t="s">
        <v>75</v>
      </c>
      <c r="G7" s="11" t="s">
        <v>75</v>
      </c>
      <c r="H7" s="96" t="s">
        <v>10</v>
      </c>
    </row>
    <row r="8" spans="2:8" s="4" customFormat="1" ht="20.100000000000001" customHeight="1" x14ac:dyDescent="0.2">
      <c r="B8" s="28"/>
      <c r="C8" s="12" t="s">
        <v>57</v>
      </c>
      <c r="D8" s="12" t="s">
        <v>57</v>
      </c>
      <c r="E8" s="12" t="s">
        <v>57</v>
      </c>
      <c r="F8" s="12" t="s">
        <v>57</v>
      </c>
      <c r="G8" s="12" t="s">
        <v>57</v>
      </c>
      <c r="H8" s="97"/>
    </row>
    <row r="9" spans="2:8" ht="24.95" customHeight="1" x14ac:dyDescent="0.2">
      <c r="B9" s="19" t="s">
        <v>58</v>
      </c>
      <c r="C9" s="30"/>
      <c r="D9" s="30"/>
      <c r="E9" s="21"/>
      <c r="F9" s="21"/>
      <c r="G9" s="21"/>
      <c r="H9" s="21"/>
    </row>
    <row r="10" spans="2:8" ht="20.100000000000001" customHeight="1" x14ac:dyDescent="0.2">
      <c r="B10" s="22" t="s">
        <v>59</v>
      </c>
      <c r="C10" s="86">
        <v>155</v>
      </c>
      <c r="D10" s="31">
        <v>157</v>
      </c>
      <c r="E10" s="10">
        <v>137</v>
      </c>
      <c r="F10" s="10">
        <v>127</v>
      </c>
      <c r="G10" s="10">
        <v>129</v>
      </c>
      <c r="H10" s="24">
        <f>(G10-F10)/F10</f>
        <v>1.5748031496062992E-2</v>
      </c>
    </row>
    <row r="11" spans="2:8" ht="20.100000000000001" customHeight="1" x14ac:dyDescent="0.2">
      <c r="B11" s="22" t="s">
        <v>60</v>
      </c>
      <c r="C11" s="31">
        <v>296</v>
      </c>
      <c r="D11" s="31">
        <v>321</v>
      </c>
      <c r="E11" s="10">
        <v>322</v>
      </c>
      <c r="F11" s="10">
        <v>299</v>
      </c>
      <c r="G11" s="10">
        <v>310</v>
      </c>
      <c r="H11" s="24">
        <f t="shared" ref="H11:H17" si="0">(G11-F11)/F11</f>
        <v>3.678929765886288E-2</v>
      </c>
    </row>
    <row r="12" spans="2:8" ht="20.100000000000001" customHeight="1" x14ac:dyDescent="0.2">
      <c r="B12" s="22" t="s">
        <v>61</v>
      </c>
      <c r="C12" s="31">
        <v>29</v>
      </c>
      <c r="D12" s="31">
        <v>29</v>
      </c>
      <c r="E12" s="10">
        <v>28</v>
      </c>
      <c r="F12" s="10">
        <v>24</v>
      </c>
      <c r="G12" s="10">
        <v>23</v>
      </c>
      <c r="H12" s="32">
        <f t="shared" si="0"/>
        <v>-4.1666666666666664E-2</v>
      </c>
    </row>
    <row r="13" spans="2:8" ht="20.100000000000001" customHeight="1" x14ac:dyDescent="0.2">
      <c r="B13" s="22" t="s">
        <v>62</v>
      </c>
      <c r="C13" s="31">
        <v>2</v>
      </c>
      <c r="D13" s="31">
        <v>4</v>
      </c>
      <c r="E13" s="10">
        <v>2</v>
      </c>
      <c r="F13" s="10">
        <v>3</v>
      </c>
      <c r="G13" s="10">
        <v>2</v>
      </c>
      <c r="H13" s="32">
        <f t="shared" si="0"/>
        <v>-0.33333333333333331</v>
      </c>
    </row>
    <row r="14" spans="2:8" ht="20.100000000000001" customHeight="1" x14ac:dyDescent="0.2">
      <c r="B14" s="22" t="s">
        <v>63</v>
      </c>
      <c r="C14" s="31">
        <v>0</v>
      </c>
      <c r="D14" s="31">
        <v>0</v>
      </c>
      <c r="E14" s="10">
        <v>0</v>
      </c>
      <c r="F14" s="10">
        <v>2</v>
      </c>
      <c r="G14" s="10">
        <v>0</v>
      </c>
      <c r="H14" s="87" t="s">
        <v>51</v>
      </c>
    </row>
    <row r="15" spans="2:8" ht="20.100000000000001" customHeight="1" x14ac:dyDescent="0.2">
      <c r="B15" s="22" t="s">
        <v>64</v>
      </c>
      <c r="C15" s="31">
        <v>6</v>
      </c>
      <c r="D15" s="31">
        <v>7</v>
      </c>
      <c r="E15" s="10">
        <v>5</v>
      </c>
      <c r="F15" s="10">
        <v>6</v>
      </c>
      <c r="G15" s="10">
        <v>4</v>
      </c>
      <c r="H15" s="32">
        <f t="shared" si="0"/>
        <v>-0.33333333333333331</v>
      </c>
    </row>
    <row r="16" spans="2:8" ht="20.100000000000001" customHeight="1" thickBot="1" x14ac:dyDescent="0.25">
      <c r="B16" s="22" t="s">
        <v>65</v>
      </c>
      <c r="C16" s="31">
        <v>2</v>
      </c>
      <c r="D16" s="31">
        <v>1</v>
      </c>
      <c r="E16" s="10">
        <v>0</v>
      </c>
      <c r="F16" s="10">
        <v>0</v>
      </c>
      <c r="G16" s="10">
        <v>0</v>
      </c>
      <c r="H16" s="88" t="s">
        <v>51</v>
      </c>
    </row>
    <row r="17" spans="2:21" ht="20.100000000000001" customHeight="1" x14ac:dyDescent="0.2">
      <c r="B17" s="23" t="s">
        <v>76</v>
      </c>
      <c r="C17" s="18">
        <v>490</v>
      </c>
      <c r="D17" s="18">
        <v>519</v>
      </c>
      <c r="E17" s="18">
        <v>494</v>
      </c>
      <c r="F17" s="16">
        <v>461</v>
      </c>
      <c r="G17" s="16">
        <f>+SUM(G10:G16)</f>
        <v>468</v>
      </c>
      <c r="H17" s="29">
        <f t="shared" si="0"/>
        <v>1.5184381778741865E-2</v>
      </c>
    </row>
    <row r="18" spans="2:21" ht="15" x14ac:dyDescent="0.3">
      <c r="E18" s="1"/>
      <c r="F18" s="2"/>
      <c r="G18" s="2"/>
      <c r="H18" s="2"/>
    </row>
    <row r="26" spans="2:21" x14ac:dyDescent="0.2">
      <c r="U26" t="s">
        <v>77</v>
      </c>
    </row>
    <row r="47" spans="2:8" x14ac:dyDescent="0.2">
      <c r="B47" s="5"/>
      <c r="C47" s="5"/>
      <c r="D47" s="6"/>
      <c r="E47" s="7"/>
      <c r="F47" s="7"/>
      <c r="G47" s="7"/>
      <c r="H47" s="7"/>
    </row>
    <row r="48" spans="2:8" ht="15" x14ac:dyDescent="0.3">
      <c r="D48" s="3"/>
    </row>
    <row r="49" spans="5:21" ht="15" x14ac:dyDescent="0.3">
      <c r="E49" s="1"/>
      <c r="F49" s="2"/>
      <c r="G49" s="2"/>
      <c r="H49" s="2"/>
    </row>
    <row r="56" spans="5:21" x14ac:dyDescent="0.2">
      <c r="U56" t="s">
        <v>77</v>
      </c>
    </row>
    <row r="77" spans="2:8" x14ac:dyDescent="0.2">
      <c r="B77" s="5"/>
      <c r="C77" s="5"/>
      <c r="D77" s="6"/>
      <c r="E77" s="7"/>
      <c r="F77" s="7"/>
      <c r="G77" s="7"/>
      <c r="H77" s="7"/>
    </row>
    <row r="78" spans="2:8" ht="15" x14ac:dyDescent="0.3">
      <c r="D78" s="3"/>
    </row>
    <row r="79" spans="2:8" ht="15" x14ac:dyDescent="0.3">
      <c r="E79" s="1"/>
      <c r="F79" s="2"/>
      <c r="G79" s="2"/>
      <c r="H79" s="2"/>
    </row>
  </sheetData>
  <mergeCells count="3">
    <mergeCell ref="B3:H3"/>
    <mergeCell ref="C5:H5"/>
    <mergeCell ref="H7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8</vt:i4>
      </vt:variant>
    </vt:vector>
  </HeadingPairs>
  <TitlesOfParts>
    <vt:vector size="8" baseType="lpstr">
      <vt:lpstr>ÍNDEX</vt:lpstr>
      <vt:lpstr>1.1. Mol·luscs</vt:lpstr>
      <vt:lpstr>1.2. Crustacis</vt:lpstr>
      <vt:lpstr>1.3. Peixos</vt:lpstr>
      <vt:lpstr>2.1. Aqüicultura marina</vt:lpstr>
      <vt:lpstr>2.2. Aqüicultura continental</vt:lpstr>
      <vt:lpstr>3.1. Embarcacions</vt:lpstr>
      <vt:lpstr>3.2. Tripulacions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2025-07-16T08:49:31Z</cp:lastPrinted>
  <dcterms:created xsi:type="dcterms:W3CDTF">2018-05-16T08:54:59Z</dcterms:created>
  <dcterms:modified xsi:type="dcterms:W3CDTF">2025-07-17T06:50:55Z</dcterms:modified>
  <cp:contentStatus/>
</cp:coreProperties>
</file>